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Rate Sensitivity" sheetId="2" r:id="rId3"/>
  </sheets>
  <definedNames>
    <definedName name="VFP_Angle">Inputs!$B$13</definedName>
    <definedName name="VFP_ID">Inputs!$B$10</definedName>
    <definedName name="VFP_Len">Inputs!$B$11</definedName>
    <definedName name="VFP_Pwh">Inputs!$B$21</definedName>
    <definedName name="VFP_Ql">Inputs!$B$5</definedName>
    <definedName name="VFP_RhoL">Inputs!$B$6</definedName>
    <definedName name="VFP_Rough">Inputs!$B$12</definedName>
    <definedName name="VFP_UL">Inputs!$B$7</definedName>
  </definedNames>
  <calcPr fullCalcOnLoad="1" fullPrecision="1"/>
</workbook>
</file>

<file path=xl/sharedStrings.xml><?xml version="1.0" encoding="utf-8"?>
<sst xmlns="http://schemas.openxmlformats.org/spreadsheetml/2006/main" count="34" uniqueCount="34">
  <si>
    <t>Pipe Flow — Inputs</t>
  </si>
  <si>
    <t>Single-phase liquid flow in vertical tubing. Pressure drop has two components: friction (increases with rate²) and gravity/hydrostatic (constant for a given density and depth).</t>
  </si>
  <si>
    <t>Liquid Properties</t>
  </si>
  <si>
    <t>Liquid Rate</t>
  </si>
  <si>
    <t>bbl/d</t>
  </si>
  <si>
    <t>Liquid Density</t>
  </si>
  <si>
    <t>lb/ft³</t>
  </si>
  <si>
    <t>Liquid Viscosity</t>
  </si>
  <si>
    <t>cP</t>
  </si>
  <si>
    <t>Pipe Properties</t>
  </si>
  <si>
    <t>Tubing ID</t>
  </si>
  <si>
    <t>in</t>
  </si>
  <si>
    <t>Tubing Length</t>
  </si>
  <si>
    <t>ft</t>
  </si>
  <si>
    <t>Roughness</t>
  </si>
  <si>
    <t>Pipe Angle</t>
  </si>
  <si>
    <t>degrees</t>
  </si>
  <si>
    <t>Calculated Results</t>
  </si>
  <si>
    <t>Reynolds Number</t>
  </si>
  <si>
    <t>dimensionless</t>
  </si>
  <si>
    <t>Friction Loss</t>
  </si>
  <si>
    <t>psi</t>
  </si>
  <si>
    <t>Gravity Head</t>
  </si>
  <si>
    <t>Well Application</t>
  </si>
  <si>
    <t>Wellhead Pressure</t>
  </si>
  <si>
    <t>psia</t>
  </si>
  <si>
    <t>Required BHP (upflow)</t>
  </si>
  <si>
    <t>Rate Sensitivity — Friction Pressure Drop</t>
  </si>
  <si>
    <t>Friction loss vs rate for the tubing defined on the Inputs sheet. Reynolds number determines flow regime (laminar &lt;2100, turbulent &gt;4000).</t>
  </si>
  <si>
    <t>Friction Loss vs Rate</t>
  </si>
  <si>
    <t>q (bbl/d)</t>
  </si>
  <si>
    <t>dP Friction (psi)</t>
  </si>
  <si>
    <t>Re</t>
  </si>
  <si>
    <t>BHP (psia)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</si>
</sst>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Friction Loss vs Rate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dP Friction</c:v>
          </c:tx>
          <c:marker>
            <c:symbol val="square"/>
          </c:marker>
          <c:xVal>
            <c:numRef>
              <c:f>'Rate Sensitivity'!$A$6:$A$19</c:f>
            </c:numRef>
          </c:xVal>
          <c:yVal>
            <c:numRef>
              <c:f>'Rate Sensitivity'!$B$6:$B$19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dP (psi)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Required BHP vs Rate (VFP Curve)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BHP</c:v>
          </c:tx>
          <c:marker>
            <c:symbol val="square"/>
          </c:marker>
          <c:xVal>
            <c:numRef>
              <c:f>'Rate Sensitivity'!$A$6:$A$19</c:f>
            </c:numRef>
          </c:xVal>
          <c:yVal>
            <c:numRef>
              <c:f>'Rate Sensitivity'!$D$6:$D$19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BHP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190500</xdr:colOff>
      <xdr:row>38</xdr:row>
      <xdr:rowOff>0</xdr:rowOff>
    </xdr:to>
    <graphicFrame xmlns="http://schemas.openxmlformats.org/drawingml/2006/spreadsheetDrawing" macro="">
      <xdr:nvGraphicFramePr>
        <xdr:cNvPr id="3" name="Friction Loss vs Rat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46</xdr:row>
      <xdr:rowOff>0</xdr:rowOff>
    </xdr:from>
    <xdr:to>
      <xdr:col>5</xdr:col>
      <xdr:colOff>190500</xdr:colOff>
      <xdr:row>64</xdr:row>
      <xdr:rowOff>0</xdr:rowOff>
    </xdr:to>
    <graphicFrame xmlns="http://schemas.openxmlformats.org/drawingml/2006/spreadsheetDrawing" macro="">
      <xdr:nvGraphicFramePr>
        <xdr:cNvPr id="4" name="Required BHP vs Rate (VFP Curve)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2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5000</v>
      </c>
      <c r="C5" s="0" t="s">
        <v>4</v>
      </c>
    </row>
    <row r="6">
      <c r="A6" s="0" t="s">
        <v>5</v>
      </c>
      <c r="B6" s="0">
        <v>50</v>
      </c>
      <c r="C6" s="0" t="s">
        <v>6</v>
      </c>
    </row>
    <row r="7">
      <c r="A7" s="0" t="s">
        <v>7</v>
      </c>
      <c r="B7" s="0">
        <v>1</v>
      </c>
      <c r="C7" s="0" t="s">
        <v>8</v>
      </c>
    </row>
    <row r="9">
      <c r="A9" s="3" t="s">
        <v>9</v>
      </c>
      <c r="B9" s="3"/>
      <c r="C9" s="3"/>
    </row>
    <row r="10">
      <c r="A10" s="0" t="s">
        <v>10</v>
      </c>
      <c r="B10" s="0">
        <v>2.992</v>
      </c>
      <c r="C10" s="0" t="s">
        <v>11</v>
      </c>
    </row>
    <row r="11">
      <c r="A11" s="0" t="s">
        <v>12</v>
      </c>
      <c r="B11" s="0">
        <v>8000</v>
      </c>
      <c r="C11" s="0" t="s">
        <v>13</v>
      </c>
    </row>
    <row r="12">
      <c r="A12" s="0" t="s">
        <v>14</v>
      </c>
      <c r="B12" s="0">
        <v>0.0006</v>
      </c>
      <c r="C12" s="0" t="s">
        <v>11</v>
      </c>
    </row>
    <row r="13">
      <c r="A13" s="0" t="s">
        <v>15</v>
      </c>
      <c r="B13" s="0">
        <v>90</v>
      </c>
      <c r="C13" s="0" t="s">
        <v>16</v>
      </c>
    </row>
    <row r="15">
      <c r="A15" s="3" t="s">
        <v>17</v>
      </c>
      <c r="B15" s="3"/>
      <c r="C15" s="3"/>
    </row>
    <row r="16">
      <c r="A16" s="0" t="s">
        <v>18</v>
      </c>
      <c r="B16" s="0">
        <f>PO.VFP.Liq.Re(VFP_Ql,VFP_RhoL,VFP_ID,VFP_UL)</f>
      </c>
      <c r="C16" s="0" t="s">
        <v>19</v>
      </c>
    </row>
    <row r="17">
      <c r="A17" s="0" t="s">
        <v>20</v>
      </c>
      <c r="B17" s="0">
        <f>PO.VFP.Liq.dPfrc(VFP_Ql,VFP_RhoL,VFP_UL,VFP_ID,VFP_Len,VFP_Rough)</f>
      </c>
      <c r="C17" s="0" t="s">
        <v>21</v>
      </c>
    </row>
    <row r="18">
      <c r="A18" s="0" t="s">
        <v>22</v>
      </c>
      <c r="B18" s="0">
        <f>PO.VFP.Liq.dPgrv(VFP_RhoL,VFP_Len,VFP_Angle)</f>
      </c>
      <c r="C18" s="0" t="s">
        <v>21</v>
      </c>
    </row>
    <row r="20">
      <c r="A20" s="3" t="s">
        <v>23</v>
      </c>
      <c r="B20" s="3"/>
      <c r="C20" s="3"/>
    </row>
    <row r="21">
      <c r="A21" s="0" t="s">
        <v>24</v>
      </c>
      <c r="B21" s="0">
        <v>200</v>
      </c>
      <c r="C21" s="0" t="s">
        <v>25</v>
      </c>
    </row>
    <row r="22">
      <c r="A22" s="0" t="s">
        <v>26</v>
      </c>
      <c r="B22" s="0">
        <f>PO.VFP.Liq.Pin(VFP_Ql,VFP_Pwh,VFP_RhoL,VFP_UL,VFP_ID,VFP_Len,VFP_Rough,VFP_Angle)</f>
      </c>
      <c r="C22" s="0" t="s">
        <v>25</v>
      </c>
    </row>
  </sheetData>
  <mergeCells>
    <mergeCell ref="A2:F2"/>
    <mergeCell ref="A4:C4"/>
    <mergeCell ref="A9:C9"/>
    <mergeCell ref="A15:C15"/>
    <mergeCell ref="A20:C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9"/>
  <sheetViews>
    <sheetView workbookViewId="0"/>
  </sheetViews>
  <sheetFormatPr defaultRowHeight="15"/>
  <cols>
    <col min="1" max="1" width="14" customWidth="1"/>
    <col min="2" max="2" width="18" customWidth="1"/>
    <col min="3" max="3" width="18" customWidth="1"/>
    <col min="4" max="4" width="18" customWidth="1"/>
  </cols>
  <sheetData>
    <row r="1">
      <c r="A1" s="1" t="s">
        <v>27</v>
      </c>
    </row>
    <row r="2" ht="30" customHeight="1">
      <c r="A2" s="2" t="s">
        <v>28</v>
      </c>
      <c r="B2" s="2"/>
      <c r="C2" s="2"/>
      <c r="D2" s="2"/>
      <c r="E2" s="2"/>
      <c r="F2" s="2"/>
    </row>
    <row r="4">
      <c r="A4" s="3" t="s">
        <v>29</v>
      </c>
      <c r="B4" s="3"/>
      <c r="C4" s="3"/>
    </row>
    <row r="5">
      <c r="A5" s="1" t="s">
        <v>30</v>
      </c>
      <c r="B5" s="1" t="s">
        <v>31</v>
      </c>
      <c r="C5" s="1" t="s">
        <v>32</v>
      </c>
      <c r="D5" s="1" t="s">
        <v>33</v>
      </c>
    </row>
    <row r="6">
      <c r="A6" s="0">
        <v>500</v>
      </c>
      <c r="B6" s="0">
        <f>PO.VFP.Liq.dPfrc(A6,VFP_RhoL,VFP_UL,VFP_ID,VFP_Len,VFP_Rough)</f>
      </c>
      <c r="C6" s="0">
        <f>PO.VFP.Liq.Re(A6,VFP_RhoL,VFP_ID,VFP_UL)</f>
      </c>
      <c r="D6" s="0">
        <f>PO.VFP.Liq.Pin(A6,VFP_Pwh,VFP_RhoL,VFP_UL,VFP_ID,VFP_Len,VFP_Rough,VFP_Angle)</f>
      </c>
    </row>
    <row r="7">
      <c r="A7" s="0">
        <v>1000</v>
      </c>
      <c r="B7" s="0">
        <f>PO.VFP.Liq.dPfrc(A7,VFP_RhoL,VFP_UL,VFP_ID,VFP_Len,VFP_Rough)</f>
      </c>
      <c r="C7" s="0">
        <f>PO.VFP.Liq.Re(A7,VFP_RhoL,VFP_ID,VFP_UL)</f>
      </c>
      <c r="D7" s="0">
        <f>PO.VFP.Liq.Pin(A7,VFP_Pwh,VFP_RhoL,VFP_UL,VFP_ID,VFP_Len,VFP_Rough,VFP_Angle)</f>
      </c>
    </row>
    <row r="8">
      <c r="A8" s="0">
        <v>1500</v>
      </c>
      <c r="B8" s="0">
        <f>PO.VFP.Liq.dPfrc(A8,VFP_RhoL,VFP_UL,VFP_ID,VFP_Len,VFP_Rough)</f>
      </c>
      <c r="C8" s="0">
        <f>PO.VFP.Liq.Re(A8,VFP_RhoL,VFP_ID,VFP_UL)</f>
      </c>
      <c r="D8" s="0">
        <f>PO.VFP.Liq.Pin(A8,VFP_Pwh,VFP_RhoL,VFP_UL,VFP_ID,VFP_Len,VFP_Rough,VFP_Angle)</f>
      </c>
    </row>
    <row r="9">
      <c r="A9" s="0">
        <v>2000</v>
      </c>
      <c r="B9" s="0">
        <f>PO.VFP.Liq.dPfrc(A9,VFP_RhoL,VFP_UL,VFP_ID,VFP_Len,VFP_Rough)</f>
      </c>
      <c r="C9" s="0">
        <f>PO.VFP.Liq.Re(A9,VFP_RhoL,VFP_ID,VFP_UL)</f>
      </c>
      <c r="D9" s="0">
        <f>PO.VFP.Liq.Pin(A9,VFP_Pwh,VFP_RhoL,VFP_UL,VFP_ID,VFP_Len,VFP_Rough,VFP_Angle)</f>
      </c>
    </row>
    <row r="10">
      <c r="A10" s="0">
        <v>2500</v>
      </c>
      <c r="B10" s="0">
        <f>PO.VFP.Liq.dPfrc(A10,VFP_RhoL,VFP_UL,VFP_ID,VFP_Len,VFP_Rough)</f>
      </c>
      <c r="C10" s="0">
        <f>PO.VFP.Liq.Re(A10,VFP_RhoL,VFP_ID,VFP_UL)</f>
      </c>
      <c r="D10" s="0">
        <f>PO.VFP.Liq.Pin(A10,VFP_Pwh,VFP_RhoL,VFP_UL,VFP_ID,VFP_Len,VFP_Rough,VFP_Angle)</f>
      </c>
    </row>
    <row r="11">
      <c r="A11" s="0">
        <v>3000</v>
      </c>
      <c r="B11" s="0">
        <f>PO.VFP.Liq.dPfrc(A11,VFP_RhoL,VFP_UL,VFP_ID,VFP_Len,VFP_Rough)</f>
      </c>
      <c r="C11" s="0">
        <f>PO.VFP.Liq.Re(A11,VFP_RhoL,VFP_ID,VFP_UL)</f>
      </c>
      <c r="D11" s="0">
        <f>PO.VFP.Liq.Pin(A11,VFP_Pwh,VFP_RhoL,VFP_UL,VFP_ID,VFP_Len,VFP_Rough,VFP_Angle)</f>
      </c>
    </row>
    <row r="12">
      <c r="A12" s="0">
        <v>3500</v>
      </c>
      <c r="B12" s="0">
        <f>PO.VFP.Liq.dPfrc(A12,VFP_RhoL,VFP_UL,VFP_ID,VFP_Len,VFP_Rough)</f>
      </c>
      <c r="C12" s="0">
        <f>PO.VFP.Liq.Re(A12,VFP_RhoL,VFP_ID,VFP_UL)</f>
      </c>
      <c r="D12" s="0">
        <f>PO.VFP.Liq.Pin(A12,VFP_Pwh,VFP_RhoL,VFP_UL,VFP_ID,VFP_Len,VFP_Rough,VFP_Angle)</f>
      </c>
    </row>
    <row r="13">
      <c r="A13" s="0">
        <v>4000</v>
      </c>
      <c r="B13" s="0">
        <f>PO.VFP.Liq.dPfrc(A13,VFP_RhoL,VFP_UL,VFP_ID,VFP_Len,VFP_Rough)</f>
      </c>
      <c r="C13" s="0">
        <f>PO.VFP.Liq.Re(A13,VFP_RhoL,VFP_ID,VFP_UL)</f>
      </c>
      <c r="D13" s="0">
        <f>PO.VFP.Liq.Pin(A13,VFP_Pwh,VFP_RhoL,VFP_UL,VFP_ID,VFP_Len,VFP_Rough,VFP_Angle)</f>
      </c>
    </row>
    <row r="14">
      <c r="A14" s="0">
        <v>4500</v>
      </c>
      <c r="B14" s="0">
        <f>PO.VFP.Liq.dPfrc(A14,VFP_RhoL,VFP_UL,VFP_ID,VFP_Len,VFP_Rough)</f>
      </c>
      <c r="C14" s="0">
        <f>PO.VFP.Liq.Re(A14,VFP_RhoL,VFP_ID,VFP_UL)</f>
      </c>
      <c r="D14" s="0">
        <f>PO.VFP.Liq.Pin(A14,VFP_Pwh,VFP_RhoL,VFP_UL,VFP_ID,VFP_Len,VFP_Rough,VFP_Angle)</f>
      </c>
    </row>
    <row r="15">
      <c r="A15" s="0">
        <v>5000</v>
      </c>
      <c r="B15" s="0">
        <f>PO.VFP.Liq.dPfrc(A15,VFP_RhoL,VFP_UL,VFP_ID,VFP_Len,VFP_Rough)</f>
      </c>
      <c r="C15" s="0">
        <f>PO.VFP.Liq.Re(A15,VFP_RhoL,VFP_ID,VFP_UL)</f>
      </c>
      <c r="D15" s="0">
        <f>PO.VFP.Liq.Pin(A15,VFP_Pwh,VFP_RhoL,VFP_UL,VFP_ID,VFP_Len,VFP_Rough,VFP_Angle)</f>
      </c>
    </row>
    <row r="16">
      <c r="A16" s="0">
        <v>6000</v>
      </c>
      <c r="B16" s="0">
        <f>PO.VFP.Liq.dPfrc(A16,VFP_RhoL,VFP_UL,VFP_ID,VFP_Len,VFP_Rough)</f>
      </c>
      <c r="C16" s="0">
        <f>PO.VFP.Liq.Re(A16,VFP_RhoL,VFP_ID,VFP_UL)</f>
      </c>
      <c r="D16" s="0">
        <f>PO.VFP.Liq.Pin(A16,VFP_Pwh,VFP_RhoL,VFP_UL,VFP_ID,VFP_Len,VFP_Rough,VFP_Angle)</f>
      </c>
    </row>
    <row r="17">
      <c r="A17" s="0">
        <v>7000</v>
      </c>
      <c r="B17" s="0">
        <f>PO.VFP.Liq.dPfrc(A17,VFP_RhoL,VFP_UL,VFP_ID,VFP_Len,VFP_Rough)</f>
      </c>
      <c r="C17" s="0">
        <f>PO.VFP.Liq.Re(A17,VFP_RhoL,VFP_ID,VFP_UL)</f>
      </c>
      <c r="D17" s="0">
        <f>PO.VFP.Liq.Pin(A17,VFP_Pwh,VFP_RhoL,VFP_UL,VFP_ID,VFP_Len,VFP_Rough,VFP_Angle)</f>
      </c>
    </row>
    <row r="18">
      <c r="A18" s="0">
        <v>8000</v>
      </c>
      <c r="B18" s="0">
        <f>PO.VFP.Liq.dPfrc(A18,VFP_RhoL,VFP_UL,VFP_ID,VFP_Len,VFP_Rough)</f>
      </c>
      <c r="C18" s="0">
        <f>PO.VFP.Liq.Re(A18,VFP_RhoL,VFP_ID,VFP_UL)</f>
      </c>
      <c r="D18" s="0">
        <f>PO.VFP.Liq.Pin(A18,VFP_Pwh,VFP_RhoL,VFP_UL,VFP_ID,VFP_Len,VFP_Rough,VFP_Angle)</f>
      </c>
    </row>
    <row r="19">
      <c r="A19" s="0">
        <v>10000</v>
      </c>
      <c r="B19" s="0">
        <f>PO.VFP.Liq.dPfrc(A19,VFP_RhoL,VFP_UL,VFP_ID,VFP_Len,VFP_Rough)</f>
      </c>
      <c r="C19" s="0">
        <f>PO.VFP.Liq.Re(A19,VFP_RhoL,VFP_ID,VFP_UL)</f>
      </c>
      <c r="D19" s="0">
        <f>PO.VFP.Liq.Pin(A19,VFP_Pwh,VFP_RhoL,VFP_UL,VFP_ID,VFP_Len,VFP_Rough,VFP_Angle)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