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drawing+xml" PartName="/xl/drawings/drawing2.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spreadsheetml.worksheet+xml" PartName="/xl/worksheets/sheet3.xml"/>
  <Override ContentType="application/vnd.openxmlformats-officedocument.drawing+xml" PartName="/xl/drawings/drawing3.xml"/>
  <Override ContentType="application/vnd.openxmlformats-officedocument.drawingml.chart+xml" PartName="/xl/charts/chart4.xml"/>
  <Override ContentType="application/vnd.openxmlformats-officedocument.drawingml.chart+xml" PartName="/xl/charts/chart5.xml"/>
  <Override ContentType="application/vnd.openxmlformats-officedocument.spreadsheetml.worksheet+xml" PartName="/xl/worksheets/sheet4.xml"/>
  <Override ContentType="application/vnd.openxmlformats-officedocument.drawing+xml" PartName="/xl/drawings/drawing4.xml"/>
  <Override ContentType="application/vnd.openxmlformats-officedocument.drawingml.chart+xml" PartName="/xl/charts/chart6.xml"/>
  <Override ContentType="application/vnd.openxmlformats-officedocument.drawingml.chart+xml" PartName="/xl/charts/chart7.xml"/>
  <Override ContentType="application/vnd.openxmlformats-officedocument.spreadsheetml.worksheet+xml" PartName="/xl/worksheets/sheet5.xml"/>
  <Override ContentType="application/vnd.openxmlformats-officedocument.drawing+xml" PartName="/xl/drawings/drawing5.xml"/>
  <Override ContentType="application/vnd.openxmlformats-officedocument.drawingml.chart+xml" PartName="/xl/charts/chart8.xml"/>
  <Override ContentType="application/vnd.openxmlformats-officedocument.drawingml.chart+xml" PartName="/xl/charts/chart9.xml"/>
  <Override ContentType="application/vnd.openxmlformats-package.core-properties+xml" PartName="/docProps/core.xml"/>
  <Override ContentType="application/vnd.openxmlformats-officedocument.extended-properties+xml" PartName="/docProps/app.xml"/>
  <Override ContentType="application/vnd.openxmlformats-officedocument.custom-properties+xml" PartName="/docProps/custom.xml"/>
  <Override ContentType="text/plain" PartName="/EPPlusLicense.txt"/>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r="http://schemas.openxmlformats.org/officeDocument/2006/relationships" xmlns="http://schemas.openxmlformats.org/spreadsheetml/2006/main">
  <bookViews>
    <workbookView/>
  </bookViews>
  <sheets>
    <sheet name="Inputs" sheetId="1" r:id="rId1"/>
    <sheet name="Oil PVT" sheetId="2" r:id="rId3"/>
    <sheet name="Gas PVT" sheetId="3" r:id="rId4"/>
    <sheet name="Water PVT" sheetId="4" r:id="rId5"/>
    <sheet name="Correlation Comparison" sheetId="5" r:id="rId6"/>
  </sheets>
  <definedNames>
    <definedName name="API">Inputs!$B$5</definedName>
    <definedName name="GasGravity">Inputs!$B$6</definedName>
    <definedName name="RsAtPb">Inputs!$B$8</definedName>
    <definedName name="Salinity_gl">Inputs!$B$20</definedName>
    <definedName name="Salinity_pct">Inputs!$B$19</definedName>
    <definedName name="Temperature">Inputs!$B$7</definedName>
  </definedNames>
  <calcPr fullCalcOnLoad="1" fullPrecision="1"/>
</workbook>
</file>

<file path=xl/sharedStrings.xml><?xml version="1.0" encoding="utf-8"?>
<sst xmlns="http://schemas.openxmlformats.org/spreadsheetml/2006/main" count="63" uniqueCount="63">
  <si>
    <t>Reservoir Fluid Properties</t>
  </si>
  <si>
    <t>Enter reservoir fluid properties below. All calculation sheets reference these input cells via named ranges. Changing any value here will automatically update Oil PVT, Gas PVT, Water PVT, and Correlation Comparison sheets.</t>
  </si>
  <si>
    <t>Oil Properties</t>
  </si>
  <si>
    <t>API Gravity</t>
  </si>
  <si>
    <t>°API</t>
  </si>
  <si>
    <t>Gas Gravity (γg)</t>
  </si>
  <si>
    <t>(air=1)</t>
  </si>
  <si>
    <t>Reservoir Temperature</t>
  </si>
  <si>
    <t>°F</t>
  </si>
  <si>
    <t>Rs at Bubble Point</t>
  </si>
  <si>
    <t>scf/STB</t>
  </si>
  <si>
    <t>Calculated Bubble Point</t>
  </si>
  <si>
    <t>Pb (Standing)</t>
  </si>
  <si>
    <t>psia</t>
  </si>
  <si>
    <t>Gas Properties</t>
  </si>
  <si>
    <t>Gas gravity is shared with oil properties above. Pseudo-critical properties are calculated from gas gravity.</t>
  </si>
  <si>
    <t>Ppc (Sutton)</t>
  </si>
  <si>
    <t>Tpc (Sutton)</t>
  </si>
  <si>
    <t>°R</t>
  </si>
  <si>
    <t>Water Properties</t>
  </si>
  <si>
    <t>Salinity</t>
  </si>
  <si>
    <t>% NaCl</t>
  </si>
  <si>
    <t>g NaCl/L</t>
  </si>
  <si>
    <t>Oil PVT Properties — Standing / Vasquez-Beggs Correlations</t>
  </si>
  <si>
    <t>Complete oil property table from undersaturated (P &gt; Pb) through saturated (P ≤ Pb) conditions. Rs is constant above Pb; Bo, Co, and Uo are computed using different correlations for each region.</t>
  </si>
  <si>
    <t>Pressure Table</t>
  </si>
  <si>
    <t>P (psia)</t>
  </si>
  <si>
    <t>Rs (scf/STB)</t>
  </si>
  <si>
    <t>Bo (rb/STB)</t>
  </si>
  <si>
    <t>Co (1/psi)</t>
  </si>
  <si>
    <t>μo (cp)</t>
  </si>
  <si>
    <t>Phase</t>
  </si>
  <si>
    <t>Gas PVT Properties</t>
  </si>
  <si>
    <t>Gas properties calculated from gas gravity using Sutton pseudo-critical correlations and Brill-Beggs Z-factor correlation. Temperature is converted to Rankine for gas calculations.</t>
  </si>
  <si>
    <t>Pseudo-Critical Properties</t>
  </si>
  <si>
    <t>Ppc</t>
  </si>
  <si>
    <t>Tpc</t>
  </si>
  <si>
    <t>T (Rankine)</t>
  </si>
  <si>
    <t>Gas Property Table</t>
  </si>
  <si>
    <t>Z</t>
  </si>
  <si>
    <t>Bg (rb/Mscf)</t>
  </si>
  <si>
    <t>μg (cp)</t>
  </si>
  <si>
    <t>Cg (1/psi)</t>
  </si>
  <si>
    <t>Water PVT Properties</t>
  </si>
  <si>
    <t>Water properties using McCain correlations. Water viscosity is calculated in two steps: first at atmospheric pressure (function of T and salinity), then adjusted for reservoir pressure.</t>
  </si>
  <si>
    <t>Water Viscosity at 1 atm</t>
  </si>
  <si>
    <t>μw at 1 atm</t>
  </si>
  <si>
    <t>cp</t>
  </si>
  <si>
    <t>Water Property Table</t>
  </si>
  <si>
    <t>Bw (bbl/STB)</t>
  </si>
  <si>
    <t>Rsw_pure (scf/STB)</t>
  </si>
  <si>
    <t>μw (cp)</t>
  </si>
  <si>
    <t>Cw (1/psi)</t>
  </si>
  <si>
    <t>Correlation Comparison — Standing vs Vasquez-Beggs vs Glaso</t>
  </si>
  <si>
    <t>Side-by-side comparison of three widely-used PVT correlations for saturated oil properties. All correlations use the same input parameters from the Inputs sheet.</t>
  </si>
  <si>
    <t>Solution GOR (Rs) — Saturated Region</t>
  </si>
  <si>
    <t>Rs Standing</t>
  </si>
  <si>
    <t>Rs Vasquez-Beggs</t>
  </si>
  <si>
    <t>Rs Glaso</t>
  </si>
  <si>
    <t>Oil FVF (Bo) — Saturated Region</t>
  </si>
  <si>
    <t>Bo Standing</t>
  </si>
  <si>
    <t>Bo Vasquez-Beggs</t>
  </si>
  <si>
    <t>Bo Glaso</t>
  </si>
</sst>
</file>

<file path=xl/styles.xml><?xml version="1.0" encoding="utf-8"?>
<styleSheet xmlns="http://schemas.openxmlformats.org/spreadsheetml/2006/main">
  <numFmts count="0"/>
  <fonts count="4">
    <font>
      <sz val="11"/>
      <name val="Aptos Narrow"/>
    </font>
    <font>
      <b/>
      <sz val="11"/>
      <name val="Aptos Narrow"/>
    </font>
    <font>
      <i/>
      <sz val="11"/>
      <color rgb="FF555555"/>
      <name val="Aptos Narrow"/>
    </font>
    <font>
      <b/>
      <sz val="11"/>
      <color rgb="FF1F3A5F"/>
      <name val="Aptos Narrow"/>
    </font>
  </fonts>
  <fills count="3">
    <fill>
      <patternFill patternType="none"/>
    </fill>
    <fill>
      <patternFill patternType="gray125"/>
    </fill>
    <fill>
      <patternFill patternType="solid">
        <fgColor rgb="FFE8EEF4"/>
      </patternFill>
    </fill>
  </fills>
  <borders count="1">
    <border>
      <left/>
      <right/>
      <top/>
      <bottom/>
      <diagonal/>
    </border>
  </borders>
  <cellStyleXfs count="1">
    <xf numFmtId="0" fontId="0"/>
  </cellStyleXfs>
  <cellXfs count="4">
    <xf numFmtId="0" fontId="0" xfId="0"/>
    <xf numFmtId="0" fontId="1" applyFont="1"/>
    <xf numFmtId="0" fontId="2" applyFont="1" applyAlignment="1">
      <alignment wrapText="1"/>
    </xf>
    <xf numFmtId="0" fontId="3" applyFont="1" fillId="2" applyFill="1"/>
  </cellXfs>
  <cellStyles count="1">
    <cellStyle name="Normal" xfId="0" builtinId="0"/>
  </cellStyles>
  <dxfs count="0"/>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chart>
    <c:title>
      <c:tx>
        <c:rich>
          <a:bodyPr rot="0" spcFirstLastPara="1" vertOverflow="ellipsis" vert="horz" wrap="square" anchor="ctr" anchorCtr="1"/>
          <a:lstStyle/>
          <a:p>
            <a:pPr>
              <a:defRPr sz="1080" b="1" i="0" u="none" strike="noStrike" kern="1200" baseline="0">
                <a:effectLst/>
                <a:latin typeface="+mn-lt"/>
                <a:ea typeface="+mn-ea"/>
                <a:cs typeface="+mn-cs"/>
              </a:defRPr>
            </a:pPr>
            <a:r>
              <a:rPr/>
              <a:t>Oil Formation Volume Factor (Bo)</a:t>
            </a:r>
          </a:p>
        </c:rich>
      </c:tx>
      <c:layout/>
      <c:overlay val="0"/>
      <c:spPr>
        <a:noFill/>
        <a:ln>
          <a:noFill/>
        </a:ln>
        <a:effectLst/>
      </c:spPr>
    </c:title>
    <c:plotArea>
      <c:layout/>
      <c:scatterChart>
        <c:scatterStyle val="lineMarker"/>
        <c:varyColors val="0"/>
        <c:ser>
          <c:idx val="0"/>
          <c:order val="0"/>
          <c:tx>
            <c:v>Bo</c:v>
          </c:tx>
          <c:marker>
            <c:symbol val="square"/>
          </c:marker>
          <c:xVal>
            <c:numRef>
              <c:f>'Oil PVT'!$A$6:$A$30</c:f>
            </c:numRef>
          </c:xVal>
          <c:yVal>
            <c:numRef>
              <c:f>'Oil PVT'!$C$6:$C$30</c:f>
              <c:numCache/>
            </c:numRef>
          </c:yVal>
          <c:smooth val="0"/>
        </c:ser>
        <c:axId val="1"/>
        <c:axId val="2"/>
      </c:scatterChart>
      <c:valAx>
        <c:axId val="1"/>
        <c:scaling>
          <c:orientation val="minMax"/>
        </c:scaling>
        <c:delete val="0"/>
        <c:axPos val="b"/>
        <c:title>
          <c:tx>
            <c:rich>
              <a:bodyPr rot="0" spcFirstLastPara="1" vertOverflow="ellipsis" vert="horz" wrap="square" anchor="ctr" anchorCtr="1"/>
              <a:lstStyle/>
              <a:p>
                <a:pPr>
                  <a:defRPr sz="1080" b="1" i="0" u="none" strike="noStrike" kern="1200" baseline="0">
                    <a:effectLst/>
                    <a:latin typeface="+mn-lt"/>
                    <a:ea typeface="+mn-ea"/>
                    <a:cs typeface="+mn-cs"/>
                  </a:defRPr>
                </a:pPr>
                <a:r>
                  <a:rPr/>
                  <a:t>Pressure (psia)</a:t>
                </a:r>
              </a:p>
            </c:rich>
          </c:tx>
          <c:layout/>
          <c:overlay val="0"/>
          <c:spPr>
            <a:noFill/>
            <a:ln>
              <a:noFill/>
            </a:ln>
            <a:effectLst/>
          </c:spPr>
        </c:title>
        <c:tickLblPos val="nextTo"/>
        <c:txPr>
          <a:bodyPr rot="-60000000" spcFirstLastPara="1" vertOverflow="ellipsis" vert="horz" wrap="square" anchor="ctr" anchorCtr="1"/>
          <a:lstStyle/>
          <a:p>
            <a:pPr>
              <a:defRPr kern="1200" sz="900"/>
            </a:pPr>
          </a:p>
        </c:txPr>
        <c:crossAx val="2"/>
        <c:crosses val="autoZero"/>
      </c:valAx>
      <c:valAx>
        <c:axId val="2"/>
        <c:scaling>
          <c:orientation val="minMax"/>
        </c:scaling>
        <c:delete val="0"/>
        <c:axPos val="l"/>
        <c:majorGridlines/>
        <c:title>
          <c:tx>
            <c:rich>
              <a:bodyPr rot="0" spcFirstLastPara="1" vertOverflow="ellipsis" vert="horz" wrap="square" anchor="ctr" anchorCtr="1"/>
              <a:lstStyle/>
              <a:p>
                <a:pPr>
                  <a:defRPr sz="1080" b="1" i="0" u="none" strike="noStrike" kern="1200" baseline="0">
                    <a:effectLst/>
                    <a:latin typeface="+mn-lt"/>
                    <a:ea typeface="+mn-ea"/>
                    <a:cs typeface="+mn-cs"/>
                  </a:defRPr>
                </a:pPr>
                <a:r>
                  <a:rPr/>
                  <a:t>Bo (rb/STB)</a:t>
                </a:r>
              </a:p>
            </c:rich>
          </c:tx>
          <c:layout/>
          <c:overlay val="0"/>
          <c:spPr>
            <a:noFill/>
            <a:ln>
              <a:noFill/>
            </a:ln>
            <a:effectLst/>
          </c:spPr>
        </c:title>
        <c:tickLblPos val="nextTo"/>
        <c:txPr>
          <a:bodyPr rot="-60000000" spcFirstLastPara="1" vertOverflow="ellipsis" vert="horz" wrap="square" anchor="ctr" anchorCtr="1"/>
          <a:lstStyle/>
          <a:p>
            <a:pPr>
              <a:defRPr kern="1200" sz="900"/>
            </a:pPr>
          </a:p>
        </c:txPr>
        <c:crossAx val="1"/>
        <c:crosses val="autoZero"/>
        <c:crossBetween val="between"/>
      </c:valAx>
    </c:plotArea>
    <c:legend>
      <c:legendPos val="r"/>
      <c:layout/>
      <c:overlay val="0"/>
      <c:txPr>
        <a:bodyPr anchorCtr="1" anchor="ctr" wrap="square" vert="horz" vertOverflow="ellipsis" spcFirstLastPara="1" rot="0"/>
        <a:lstStyle/>
        <a:p>
          <a:pPr>
            <a:defRPr/>
          </a:pPr>
          <a:endParaRPr/>
        </a:p>
      </c:txPr>
    </c:legend>
    <c:plotVisOnly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chart>
    <c:title>
      <c:tx>
        <c:rich>
          <a:bodyPr rot="0" spcFirstLastPara="1" vertOverflow="ellipsis" vert="horz" wrap="square" anchor="ctr" anchorCtr="1"/>
          <a:lstStyle/>
          <a:p>
            <a:pPr>
              <a:defRPr sz="1080" b="1" i="0" u="none" strike="noStrike" kern="1200" baseline="0">
                <a:effectLst/>
                <a:latin typeface="+mn-lt"/>
                <a:ea typeface="+mn-ea"/>
                <a:cs typeface="+mn-cs"/>
              </a:defRPr>
            </a:pPr>
            <a:r>
              <a:rPr/>
              <a:t>Solution Gas-Oil Ratio (Rs)</a:t>
            </a:r>
          </a:p>
        </c:rich>
      </c:tx>
      <c:layout/>
      <c:overlay val="0"/>
      <c:spPr>
        <a:noFill/>
        <a:ln>
          <a:noFill/>
        </a:ln>
        <a:effectLst/>
      </c:spPr>
    </c:title>
    <c:plotArea>
      <c:layout/>
      <c:scatterChart>
        <c:scatterStyle val="lineMarker"/>
        <c:varyColors val="0"/>
        <c:ser>
          <c:idx val="0"/>
          <c:order val="0"/>
          <c:tx>
            <c:v>Rs</c:v>
          </c:tx>
          <c:marker>
            <c:symbol val="square"/>
          </c:marker>
          <c:xVal>
            <c:numRef>
              <c:f>'Oil PVT'!$A$6:$A$30</c:f>
            </c:numRef>
          </c:xVal>
          <c:yVal>
            <c:numRef>
              <c:f>'Oil PVT'!$B$6:$B$30</c:f>
              <c:numCache/>
            </c:numRef>
          </c:yVal>
          <c:smooth val="0"/>
        </c:ser>
        <c:axId val="1"/>
        <c:axId val="2"/>
      </c:scatterChart>
      <c:valAx>
        <c:axId val="1"/>
        <c:scaling>
          <c:orientation val="minMax"/>
        </c:scaling>
        <c:delete val="0"/>
        <c:axPos val="b"/>
        <c:title>
          <c:tx>
            <c:rich>
              <a:bodyPr rot="0" spcFirstLastPara="1" vertOverflow="ellipsis" vert="horz" wrap="square" anchor="ctr" anchorCtr="1"/>
              <a:lstStyle/>
              <a:p>
                <a:pPr>
                  <a:defRPr sz="1080" b="1" i="0" u="none" strike="noStrike" kern="1200" baseline="0">
                    <a:effectLst/>
                    <a:latin typeface="+mn-lt"/>
                    <a:ea typeface="+mn-ea"/>
                    <a:cs typeface="+mn-cs"/>
                  </a:defRPr>
                </a:pPr>
                <a:r>
                  <a:rPr/>
                  <a:t>Pressure (psia)</a:t>
                </a:r>
              </a:p>
            </c:rich>
          </c:tx>
          <c:layout/>
          <c:overlay val="0"/>
          <c:spPr>
            <a:noFill/>
            <a:ln>
              <a:noFill/>
            </a:ln>
            <a:effectLst/>
          </c:spPr>
        </c:title>
        <c:tickLblPos val="nextTo"/>
        <c:txPr>
          <a:bodyPr rot="-60000000" spcFirstLastPara="1" vertOverflow="ellipsis" vert="horz" wrap="square" anchor="ctr" anchorCtr="1"/>
          <a:lstStyle/>
          <a:p>
            <a:pPr>
              <a:defRPr kern="1200" sz="900"/>
            </a:pPr>
          </a:p>
        </c:txPr>
        <c:crossAx val="2"/>
        <c:crosses val="autoZero"/>
      </c:valAx>
      <c:valAx>
        <c:axId val="2"/>
        <c:scaling>
          <c:orientation val="minMax"/>
        </c:scaling>
        <c:delete val="0"/>
        <c:axPos val="l"/>
        <c:majorGridlines/>
        <c:title>
          <c:tx>
            <c:rich>
              <a:bodyPr rot="0" spcFirstLastPara="1" vertOverflow="ellipsis" vert="horz" wrap="square" anchor="ctr" anchorCtr="1"/>
              <a:lstStyle/>
              <a:p>
                <a:pPr>
                  <a:defRPr sz="1080" b="1" i="0" u="none" strike="noStrike" kern="1200" baseline="0">
                    <a:effectLst/>
                    <a:latin typeface="+mn-lt"/>
                    <a:ea typeface="+mn-ea"/>
                    <a:cs typeface="+mn-cs"/>
                  </a:defRPr>
                </a:pPr>
                <a:r>
                  <a:rPr/>
                  <a:t>Rs (scf/STB)</a:t>
                </a:r>
              </a:p>
            </c:rich>
          </c:tx>
          <c:layout/>
          <c:overlay val="0"/>
          <c:spPr>
            <a:noFill/>
            <a:ln>
              <a:noFill/>
            </a:ln>
            <a:effectLst/>
          </c:spPr>
        </c:title>
        <c:tickLblPos val="nextTo"/>
        <c:txPr>
          <a:bodyPr rot="-60000000" spcFirstLastPara="1" vertOverflow="ellipsis" vert="horz" wrap="square" anchor="ctr" anchorCtr="1"/>
          <a:lstStyle/>
          <a:p>
            <a:pPr>
              <a:defRPr kern="1200" sz="900"/>
            </a:pPr>
          </a:p>
        </c:txPr>
        <c:crossAx val="1"/>
        <c:crosses val="autoZero"/>
        <c:crossBetween val="between"/>
      </c:valAx>
    </c:plotArea>
    <c:legend>
      <c:legendPos val="r"/>
      <c:layout/>
      <c:overlay val="0"/>
      <c:txPr>
        <a:bodyPr anchorCtr="1" anchor="ctr" wrap="square" vert="horz" vertOverflow="ellipsis" spcFirstLastPara="1" rot="0"/>
        <a:lstStyle/>
        <a:p>
          <a:pPr>
            <a:defRPr/>
          </a:pPr>
          <a:endParaRPr/>
        </a:p>
      </c:txPr>
    </c:legend>
    <c:plotVisOnly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chart>
    <c:title>
      <c:tx>
        <c:rich>
          <a:bodyPr rot="0" spcFirstLastPara="1" vertOverflow="ellipsis" vert="horz" wrap="square" anchor="ctr" anchorCtr="1"/>
          <a:lstStyle/>
          <a:p>
            <a:pPr>
              <a:defRPr sz="1080" b="1" i="0" u="none" strike="noStrike" kern="1200" baseline="0">
                <a:effectLst/>
                <a:latin typeface="+mn-lt"/>
                <a:ea typeface="+mn-ea"/>
                <a:cs typeface="+mn-cs"/>
              </a:defRPr>
            </a:pPr>
            <a:r>
              <a:rPr/>
              <a:t>Oil Viscosity (μo)</a:t>
            </a:r>
          </a:p>
        </c:rich>
      </c:tx>
      <c:layout/>
      <c:overlay val="0"/>
      <c:spPr>
        <a:noFill/>
        <a:ln>
          <a:noFill/>
        </a:ln>
        <a:effectLst/>
      </c:spPr>
    </c:title>
    <c:plotArea>
      <c:layout/>
      <c:scatterChart>
        <c:scatterStyle val="lineMarker"/>
        <c:varyColors val="0"/>
        <c:ser>
          <c:idx val="0"/>
          <c:order val="0"/>
          <c:tx>
            <c:v>μo</c:v>
          </c:tx>
          <c:marker>
            <c:symbol val="square"/>
          </c:marker>
          <c:xVal>
            <c:numRef>
              <c:f>'Oil PVT'!$A$6:$A$30</c:f>
            </c:numRef>
          </c:xVal>
          <c:yVal>
            <c:numRef>
              <c:f>'Oil PVT'!$E$6:$E$30</c:f>
              <c:numCache/>
            </c:numRef>
          </c:yVal>
          <c:smooth val="0"/>
        </c:ser>
        <c:axId val="1"/>
        <c:axId val="2"/>
      </c:scatterChart>
      <c:valAx>
        <c:axId val="1"/>
        <c:scaling>
          <c:orientation val="minMax"/>
        </c:scaling>
        <c:delete val="0"/>
        <c:axPos val="b"/>
        <c:title>
          <c:tx>
            <c:rich>
              <a:bodyPr rot="0" spcFirstLastPara="1" vertOverflow="ellipsis" vert="horz" wrap="square" anchor="ctr" anchorCtr="1"/>
              <a:lstStyle/>
              <a:p>
                <a:pPr>
                  <a:defRPr sz="1080" b="1" i="0" u="none" strike="noStrike" kern="1200" baseline="0">
                    <a:effectLst/>
                    <a:latin typeface="+mn-lt"/>
                    <a:ea typeface="+mn-ea"/>
                    <a:cs typeface="+mn-cs"/>
                  </a:defRPr>
                </a:pPr>
                <a:r>
                  <a:rPr/>
                  <a:t>Pressure (psia)</a:t>
                </a:r>
              </a:p>
            </c:rich>
          </c:tx>
          <c:layout/>
          <c:overlay val="0"/>
          <c:spPr>
            <a:noFill/>
            <a:ln>
              <a:noFill/>
            </a:ln>
            <a:effectLst/>
          </c:spPr>
        </c:title>
        <c:tickLblPos val="nextTo"/>
        <c:txPr>
          <a:bodyPr rot="-60000000" spcFirstLastPara="1" vertOverflow="ellipsis" vert="horz" wrap="square" anchor="ctr" anchorCtr="1"/>
          <a:lstStyle/>
          <a:p>
            <a:pPr>
              <a:defRPr kern="1200" sz="900"/>
            </a:pPr>
          </a:p>
        </c:txPr>
        <c:crossAx val="2"/>
        <c:crosses val="autoZero"/>
      </c:valAx>
      <c:valAx>
        <c:axId val="2"/>
        <c:scaling>
          <c:orientation val="minMax"/>
        </c:scaling>
        <c:delete val="0"/>
        <c:axPos val="l"/>
        <c:majorGridlines/>
        <c:title>
          <c:tx>
            <c:rich>
              <a:bodyPr rot="0" spcFirstLastPara="1" vertOverflow="ellipsis" vert="horz" wrap="square" anchor="ctr" anchorCtr="1"/>
              <a:lstStyle/>
              <a:p>
                <a:pPr>
                  <a:defRPr sz="1080" b="1" i="0" u="none" strike="noStrike" kern="1200" baseline="0">
                    <a:effectLst/>
                    <a:latin typeface="+mn-lt"/>
                    <a:ea typeface="+mn-ea"/>
                    <a:cs typeface="+mn-cs"/>
                  </a:defRPr>
                </a:pPr>
                <a:r>
                  <a:rPr/>
                  <a:t>μo (cp)</a:t>
                </a:r>
              </a:p>
            </c:rich>
          </c:tx>
          <c:layout/>
          <c:overlay val="0"/>
          <c:spPr>
            <a:noFill/>
            <a:ln>
              <a:noFill/>
            </a:ln>
            <a:effectLst/>
          </c:spPr>
        </c:title>
        <c:tickLblPos val="nextTo"/>
        <c:txPr>
          <a:bodyPr rot="-60000000" spcFirstLastPara="1" vertOverflow="ellipsis" vert="horz" wrap="square" anchor="ctr" anchorCtr="1"/>
          <a:lstStyle/>
          <a:p>
            <a:pPr>
              <a:defRPr kern="1200" sz="900"/>
            </a:pPr>
          </a:p>
        </c:txPr>
        <c:crossAx val="1"/>
        <c:crosses val="autoZero"/>
        <c:crossBetween val="between"/>
      </c:valAx>
    </c:plotArea>
    <c:legend>
      <c:legendPos val="r"/>
      <c:layout/>
      <c:overlay val="0"/>
      <c:txPr>
        <a:bodyPr anchorCtr="1" anchor="ctr" wrap="square" vert="horz" vertOverflow="ellipsis" spcFirstLastPara="1" rot="0"/>
        <a:lstStyle/>
        <a:p>
          <a:pPr>
            <a:defRPr/>
          </a:pPr>
          <a:endParaRPr/>
        </a:p>
      </c:txPr>
    </c:legend>
    <c:plotVisOnly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chart>
    <c:title>
      <c:tx>
        <c:rich>
          <a:bodyPr rot="0" spcFirstLastPara="1" vertOverflow="ellipsis" vert="horz" wrap="square" anchor="ctr" anchorCtr="1"/>
          <a:lstStyle/>
          <a:p>
            <a:pPr>
              <a:defRPr sz="1080" b="1" i="0" u="none" strike="noStrike" kern="1200" baseline="0">
                <a:effectLst/>
                <a:latin typeface="+mn-lt"/>
                <a:ea typeface="+mn-ea"/>
                <a:cs typeface="+mn-cs"/>
              </a:defRPr>
            </a:pPr>
            <a:r>
              <a:rPr/>
              <a:t>Gas Compressibility Factor (Z)</a:t>
            </a:r>
          </a:p>
        </c:rich>
      </c:tx>
      <c:layout/>
      <c:overlay val="0"/>
      <c:spPr>
        <a:noFill/>
        <a:ln>
          <a:noFill/>
        </a:ln>
        <a:effectLst/>
      </c:spPr>
    </c:title>
    <c:plotArea>
      <c:layout/>
      <c:scatterChart>
        <c:scatterStyle val="lineMarker"/>
        <c:varyColors val="0"/>
        <c:ser>
          <c:idx val="0"/>
          <c:order val="0"/>
          <c:tx>
            <c:v>Z</c:v>
          </c:tx>
          <c:marker>
            <c:symbol val="square"/>
          </c:marker>
          <c:xVal>
            <c:numRef>
              <c:f>'Gas PVT'!$A$11:$A$35</c:f>
            </c:numRef>
          </c:xVal>
          <c:yVal>
            <c:numRef>
              <c:f>'Gas PVT'!$B$11:$B$35</c:f>
              <c:numCache/>
            </c:numRef>
          </c:yVal>
          <c:smooth val="0"/>
        </c:ser>
        <c:axId val="1"/>
        <c:axId val="2"/>
      </c:scatterChart>
      <c:valAx>
        <c:axId val="1"/>
        <c:scaling>
          <c:orientation val="minMax"/>
        </c:scaling>
        <c:delete val="0"/>
        <c:axPos val="b"/>
        <c:title>
          <c:tx>
            <c:rich>
              <a:bodyPr rot="0" spcFirstLastPara="1" vertOverflow="ellipsis" vert="horz" wrap="square" anchor="ctr" anchorCtr="1"/>
              <a:lstStyle/>
              <a:p>
                <a:pPr>
                  <a:defRPr sz="1080" b="1" i="0" u="none" strike="noStrike" kern="1200" baseline="0">
                    <a:effectLst/>
                    <a:latin typeface="+mn-lt"/>
                    <a:ea typeface="+mn-ea"/>
                    <a:cs typeface="+mn-cs"/>
                  </a:defRPr>
                </a:pPr>
                <a:r>
                  <a:rPr/>
                  <a:t>Pressure (psia)</a:t>
                </a:r>
              </a:p>
            </c:rich>
          </c:tx>
          <c:layout/>
          <c:overlay val="0"/>
          <c:spPr>
            <a:noFill/>
            <a:ln>
              <a:noFill/>
            </a:ln>
            <a:effectLst/>
          </c:spPr>
        </c:title>
        <c:tickLblPos val="nextTo"/>
        <c:txPr>
          <a:bodyPr rot="-60000000" spcFirstLastPara="1" vertOverflow="ellipsis" vert="horz" wrap="square" anchor="ctr" anchorCtr="1"/>
          <a:lstStyle/>
          <a:p>
            <a:pPr>
              <a:defRPr kern="1200" sz="900"/>
            </a:pPr>
          </a:p>
        </c:txPr>
        <c:crossAx val="2"/>
        <c:crosses val="autoZero"/>
      </c:valAx>
      <c:valAx>
        <c:axId val="2"/>
        <c:scaling>
          <c:orientation val="minMax"/>
        </c:scaling>
        <c:delete val="0"/>
        <c:axPos val="l"/>
        <c:majorGridlines/>
        <c:title>
          <c:tx>
            <c:rich>
              <a:bodyPr rot="0" spcFirstLastPara="1" vertOverflow="ellipsis" vert="horz" wrap="square" anchor="ctr" anchorCtr="1"/>
              <a:lstStyle/>
              <a:p>
                <a:pPr>
                  <a:defRPr sz="1080" b="1" i="0" u="none" strike="noStrike" kern="1200" baseline="0">
                    <a:effectLst/>
                    <a:latin typeface="+mn-lt"/>
                    <a:ea typeface="+mn-ea"/>
                    <a:cs typeface="+mn-cs"/>
                  </a:defRPr>
                </a:pPr>
                <a:r>
                  <a:rPr/>
                  <a:t>Z-factor</a:t>
                </a:r>
              </a:p>
            </c:rich>
          </c:tx>
          <c:layout/>
          <c:overlay val="0"/>
          <c:spPr>
            <a:noFill/>
            <a:ln>
              <a:noFill/>
            </a:ln>
            <a:effectLst/>
          </c:spPr>
        </c:title>
        <c:tickLblPos val="nextTo"/>
        <c:txPr>
          <a:bodyPr rot="-60000000" spcFirstLastPara="1" vertOverflow="ellipsis" vert="horz" wrap="square" anchor="ctr" anchorCtr="1"/>
          <a:lstStyle/>
          <a:p>
            <a:pPr>
              <a:defRPr kern="1200" sz="900"/>
            </a:pPr>
          </a:p>
        </c:txPr>
        <c:crossAx val="1"/>
        <c:crosses val="autoZero"/>
        <c:crossBetween val="between"/>
      </c:valAx>
    </c:plotArea>
    <c:legend>
      <c:legendPos val="r"/>
      <c:layout/>
      <c:overlay val="0"/>
      <c:txPr>
        <a:bodyPr anchorCtr="1" anchor="ctr" wrap="square" vert="horz" vertOverflow="ellipsis" spcFirstLastPara="1" rot="0"/>
        <a:lstStyle/>
        <a:p>
          <a:pPr>
            <a:defRPr/>
          </a:pPr>
          <a:endParaRPr/>
        </a:p>
      </c:txPr>
    </c:legend>
    <c:plotVisOnly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chart>
    <c:title>
      <c:tx>
        <c:rich>
          <a:bodyPr rot="0" spcFirstLastPara="1" vertOverflow="ellipsis" vert="horz" wrap="square" anchor="ctr" anchorCtr="1"/>
          <a:lstStyle/>
          <a:p>
            <a:pPr>
              <a:defRPr sz="1080" b="1" i="0" u="none" strike="noStrike" kern="1200" baseline="0">
                <a:effectLst/>
                <a:latin typeface="+mn-lt"/>
                <a:ea typeface="+mn-ea"/>
                <a:cs typeface="+mn-cs"/>
              </a:defRPr>
            </a:pPr>
            <a:r>
              <a:rPr/>
              <a:t>Gas Formation Volume Factor (Bg)</a:t>
            </a:r>
          </a:p>
        </c:rich>
      </c:tx>
      <c:layout/>
      <c:overlay val="0"/>
      <c:spPr>
        <a:noFill/>
        <a:ln>
          <a:noFill/>
        </a:ln>
        <a:effectLst/>
      </c:spPr>
    </c:title>
    <c:plotArea>
      <c:layout/>
      <c:scatterChart>
        <c:scatterStyle val="lineMarker"/>
        <c:varyColors val="0"/>
        <c:ser>
          <c:idx val="0"/>
          <c:order val="0"/>
          <c:tx>
            <c:v>Bg</c:v>
          </c:tx>
          <c:marker>
            <c:symbol val="square"/>
          </c:marker>
          <c:xVal>
            <c:numRef>
              <c:f>'Gas PVT'!$A$11:$A$35</c:f>
            </c:numRef>
          </c:xVal>
          <c:yVal>
            <c:numRef>
              <c:f>'Gas PVT'!$C$11:$C$35</c:f>
              <c:numCache/>
            </c:numRef>
          </c:yVal>
          <c:smooth val="0"/>
        </c:ser>
        <c:axId val="1"/>
        <c:axId val="2"/>
      </c:scatterChart>
      <c:valAx>
        <c:axId val="1"/>
        <c:scaling>
          <c:orientation val="minMax"/>
        </c:scaling>
        <c:delete val="0"/>
        <c:axPos val="b"/>
        <c:title>
          <c:tx>
            <c:rich>
              <a:bodyPr rot="0" spcFirstLastPara="1" vertOverflow="ellipsis" vert="horz" wrap="square" anchor="ctr" anchorCtr="1"/>
              <a:lstStyle/>
              <a:p>
                <a:pPr>
                  <a:defRPr sz="1080" b="1" i="0" u="none" strike="noStrike" kern="1200" baseline="0">
                    <a:effectLst/>
                    <a:latin typeface="+mn-lt"/>
                    <a:ea typeface="+mn-ea"/>
                    <a:cs typeface="+mn-cs"/>
                  </a:defRPr>
                </a:pPr>
                <a:r>
                  <a:rPr/>
                  <a:t>Pressure (psia)</a:t>
                </a:r>
              </a:p>
            </c:rich>
          </c:tx>
          <c:layout/>
          <c:overlay val="0"/>
          <c:spPr>
            <a:noFill/>
            <a:ln>
              <a:noFill/>
            </a:ln>
            <a:effectLst/>
          </c:spPr>
        </c:title>
        <c:tickLblPos val="nextTo"/>
        <c:txPr>
          <a:bodyPr rot="-60000000" spcFirstLastPara="1" vertOverflow="ellipsis" vert="horz" wrap="square" anchor="ctr" anchorCtr="1"/>
          <a:lstStyle/>
          <a:p>
            <a:pPr>
              <a:defRPr kern="1200" sz="900"/>
            </a:pPr>
          </a:p>
        </c:txPr>
        <c:crossAx val="2"/>
        <c:crosses val="autoZero"/>
      </c:valAx>
      <c:valAx>
        <c:axId val="2"/>
        <c:scaling>
          <c:orientation val="minMax"/>
        </c:scaling>
        <c:delete val="0"/>
        <c:axPos val="l"/>
        <c:majorGridlines/>
        <c:title>
          <c:tx>
            <c:rich>
              <a:bodyPr rot="0" spcFirstLastPara="1" vertOverflow="ellipsis" vert="horz" wrap="square" anchor="ctr" anchorCtr="1"/>
              <a:lstStyle/>
              <a:p>
                <a:pPr>
                  <a:defRPr sz="1080" b="1" i="0" u="none" strike="noStrike" kern="1200" baseline="0">
                    <a:effectLst/>
                    <a:latin typeface="+mn-lt"/>
                    <a:ea typeface="+mn-ea"/>
                    <a:cs typeface="+mn-cs"/>
                  </a:defRPr>
                </a:pPr>
                <a:r>
                  <a:rPr/>
                  <a:t>Bg (rb/Mscf)</a:t>
                </a:r>
              </a:p>
            </c:rich>
          </c:tx>
          <c:layout/>
          <c:overlay val="0"/>
          <c:spPr>
            <a:noFill/>
            <a:ln>
              <a:noFill/>
            </a:ln>
            <a:effectLst/>
          </c:spPr>
        </c:title>
        <c:tickLblPos val="nextTo"/>
        <c:txPr>
          <a:bodyPr rot="-60000000" spcFirstLastPara="1" vertOverflow="ellipsis" vert="horz" wrap="square" anchor="ctr" anchorCtr="1"/>
          <a:lstStyle/>
          <a:p>
            <a:pPr>
              <a:defRPr kern="1200" sz="900"/>
            </a:pPr>
          </a:p>
        </c:txPr>
        <c:crossAx val="1"/>
        <c:crosses val="autoZero"/>
        <c:crossBetween val="between"/>
      </c:valAx>
    </c:plotArea>
    <c:legend>
      <c:legendPos val="r"/>
      <c:layout/>
      <c:overlay val="0"/>
      <c:txPr>
        <a:bodyPr anchorCtr="1" anchor="ctr" wrap="square" vert="horz" vertOverflow="ellipsis" spcFirstLastPara="1" rot="0"/>
        <a:lstStyle/>
        <a:p>
          <a:pPr>
            <a:defRPr/>
          </a:pPr>
          <a:endParaRPr/>
        </a:p>
      </c:txPr>
    </c:legend>
    <c:plotVisOnly val="1"/>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chart>
    <c:title>
      <c:tx>
        <c:rich>
          <a:bodyPr rot="0" spcFirstLastPara="1" vertOverflow="ellipsis" vert="horz" wrap="square" anchor="ctr" anchorCtr="1"/>
          <a:lstStyle/>
          <a:p>
            <a:pPr>
              <a:defRPr sz="1080" b="1" i="0" u="none" strike="noStrike" kern="1200" baseline="0">
                <a:effectLst/>
                <a:latin typeface="+mn-lt"/>
                <a:ea typeface="+mn-ea"/>
                <a:cs typeface="+mn-cs"/>
              </a:defRPr>
            </a:pPr>
            <a:r>
              <a:rPr/>
              <a:t>Water Formation Volume Factor (Bw)</a:t>
            </a:r>
          </a:p>
        </c:rich>
      </c:tx>
      <c:layout/>
      <c:overlay val="0"/>
      <c:spPr>
        <a:noFill/>
        <a:ln>
          <a:noFill/>
        </a:ln>
        <a:effectLst/>
      </c:spPr>
    </c:title>
    <c:plotArea>
      <c:layout/>
      <c:scatterChart>
        <c:scatterStyle val="lineMarker"/>
        <c:varyColors val="0"/>
        <c:ser>
          <c:idx val="0"/>
          <c:order val="0"/>
          <c:tx>
            <c:v>Bw</c:v>
          </c:tx>
          <c:marker>
            <c:symbol val="square"/>
          </c:marker>
          <c:xVal>
            <c:numRef>
              <c:f>'Water PVT'!$A$9:$A$33</c:f>
            </c:numRef>
          </c:xVal>
          <c:yVal>
            <c:numRef>
              <c:f>'Water PVT'!$B$9:$B$33</c:f>
              <c:numCache/>
            </c:numRef>
          </c:yVal>
          <c:smooth val="0"/>
        </c:ser>
        <c:axId val="1"/>
        <c:axId val="2"/>
      </c:scatterChart>
      <c:valAx>
        <c:axId val="1"/>
        <c:scaling>
          <c:orientation val="minMax"/>
        </c:scaling>
        <c:delete val="0"/>
        <c:axPos val="b"/>
        <c:title>
          <c:tx>
            <c:rich>
              <a:bodyPr rot="0" spcFirstLastPara="1" vertOverflow="ellipsis" vert="horz" wrap="square" anchor="ctr" anchorCtr="1"/>
              <a:lstStyle/>
              <a:p>
                <a:pPr>
                  <a:defRPr sz="1080" b="1" i="0" u="none" strike="noStrike" kern="1200" baseline="0">
                    <a:effectLst/>
                    <a:latin typeface="+mn-lt"/>
                    <a:ea typeface="+mn-ea"/>
                    <a:cs typeface="+mn-cs"/>
                  </a:defRPr>
                </a:pPr>
                <a:r>
                  <a:rPr/>
                  <a:t>Pressure (psia)</a:t>
                </a:r>
              </a:p>
            </c:rich>
          </c:tx>
          <c:layout/>
          <c:overlay val="0"/>
          <c:spPr>
            <a:noFill/>
            <a:ln>
              <a:noFill/>
            </a:ln>
            <a:effectLst/>
          </c:spPr>
        </c:title>
        <c:tickLblPos val="nextTo"/>
        <c:txPr>
          <a:bodyPr rot="-60000000" spcFirstLastPara="1" vertOverflow="ellipsis" vert="horz" wrap="square" anchor="ctr" anchorCtr="1"/>
          <a:lstStyle/>
          <a:p>
            <a:pPr>
              <a:defRPr kern="1200" sz="900"/>
            </a:pPr>
          </a:p>
        </c:txPr>
        <c:crossAx val="2"/>
        <c:crosses val="autoZero"/>
      </c:valAx>
      <c:valAx>
        <c:axId val="2"/>
        <c:scaling>
          <c:orientation val="minMax"/>
        </c:scaling>
        <c:delete val="0"/>
        <c:axPos val="l"/>
        <c:majorGridlines/>
        <c:title>
          <c:tx>
            <c:rich>
              <a:bodyPr rot="0" spcFirstLastPara="1" vertOverflow="ellipsis" vert="horz" wrap="square" anchor="ctr" anchorCtr="1"/>
              <a:lstStyle/>
              <a:p>
                <a:pPr>
                  <a:defRPr sz="1080" b="1" i="0" u="none" strike="noStrike" kern="1200" baseline="0">
                    <a:effectLst/>
                    <a:latin typeface="+mn-lt"/>
                    <a:ea typeface="+mn-ea"/>
                    <a:cs typeface="+mn-cs"/>
                  </a:defRPr>
                </a:pPr>
                <a:r>
                  <a:rPr/>
                  <a:t>Bw (bbl/STB)</a:t>
                </a:r>
              </a:p>
            </c:rich>
          </c:tx>
          <c:layout/>
          <c:overlay val="0"/>
          <c:spPr>
            <a:noFill/>
            <a:ln>
              <a:noFill/>
            </a:ln>
            <a:effectLst/>
          </c:spPr>
        </c:title>
        <c:tickLblPos val="nextTo"/>
        <c:txPr>
          <a:bodyPr rot="-60000000" spcFirstLastPara="1" vertOverflow="ellipsis" vert="horz" wrap="square" anchor="ctr" anchorCtr="1"/>
          <a:lstStyle/>
          <a:p>
            <a:pPr>
              <a:defRPr kern="1200" sz="900"/>
            </a:pPr>
          </a:p>
        </c:txPr>
        <c:crossAx val="1"/>
        <c:crosses val="autoZero"/>
        <c:crossBetween val="between"/>
      </c:valAx>
    </c:plotArea>
    <c:legend>
      <c:legendPos val="r"/>
      <c:layout/>
      <c:overlay val="0"/>
      <c:txPr>
        <a:bodyPr anchorCtr="1" anchor="ctr" wrap="square" vert="horz" vertOverflow="ellipsis" spcFirstLastPara="1" rot="0"/>
        <a:lstStyle/>
        <a:p>
          <a:pPr>
            <a:defRPr/>
          </a:pPr>
          <a:endParaRPr/>
        </a:p>
      </c:txPr>
    </c:legend>
    <c:plotVisOnly val="1"/>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chart>
    <c:title>
      <c:tx>
        <c:rich>
          <a:bodyPr rot="0" spcFirstLastPara="1" vertOverflow="ellipsis" vert="horz" wrap="square" anchor="ctr" anchorCtr="1"/>
          <a:lstStyle/>
          <a:p>
            <a:pPr>
              <a:defRPr sz="1080" b="1" i="0" u="none" strike="noStrike" kern="1200" baseline="0">
                <a:effectLst/>
                <a:latin typeface="+mn-lt"/>
                <a:ea typeface="+mn-ea"/>
                <a:cs typeface="+mn-cs"/>
              </a:defRPr>
            </a:pPr>
            <a:r>
              <a:rPr/>
              <a:t>Water Viscosity (μw)</a:t>
            </a:r>
          </a:p>
        </c:rich>
      </c:tx>
      <c:layout/>
      <c:overlay val="0"/>
      <c:spPr>
        <a:noFill/>
        <a:ln>
          <a:noFill/>
        </a:ln>
        <a:effectLst/>
      </c:spPr>
    </c:title>
    <c:plotArea>
      <c:layout/>
      <c:scatterChart>
        <c:scatterStyle val="lineMarker"/>
        <c:varyColors val="0"/>
        <c:ser>
          <c:idx val="0"/>
          <c:order val="0"/>
          <c:tx>
            <c:v>μw</c:v>
          </c:tx>
          <c:marker>
            <c:symbol val="square"/>
          </c:marker>
          <c:xVal>
            <c:numRef>
              <c:f>'Water PVT'!$A$9:$A$33</c:f>
            </c:numRef>
          </c:xVal>
          <c:yVal>
            <c:numRef>
              <c:f>'Water PVT'!$D$9:$D$33</c:f>
              <c:numCache/>
            </c:numRef>
          </c:yVal>
          <c:smooth val="0"/>
        </c:ser>
        <c:axId val="1"/>
        <c:axId val="2"/>
      </c:scatterChart>
      <c:valAx>
        <c:axId val="1"/>
        <c:scaling>
          <c:orientation val="minMax"/>
        </c:scaling>
        <c:delete val="0"/>
        <c:axPos val="b"/>
        <c:title>
          <c:tx>
            <c:rich>
              <a:bodyPr rot="0" spcFirstLastPara="1" vertOverflow="ellipsis" vert="horz" wrap="square" anchor="ctr" anchorCtr="1"/>
              <a:lstStyle/>
              <a:p>
                <a:pPr>
                  <a:defRPr sz="1080" b="1" i="0" u="none" strike="noStrike" kern="1200" baseline="0">
                    <a:effectLst/>
                    <a:latin typeface="+mn-lt"/>
                    <a:ea typeface="+mn-ea"/>
                    <a:cs typeface="+mn-cs"/>
                  </a:defRPr>
                </a:pPr>
                <a:r>
                  <a:rPr/>
                  <a:t>Pressure (psia)</a:t>
                </a:r>
              </a:p>
            </c:rich>
          </c:tx>
          <c:layout/>
          <c:overlay val="0"/>
          <c:spPr>
            <a:noFill/>
            <a:ln>
              <a:noFill/>
            </a:ln>
            <a:effectLst/>
          </c:spPr>
        </c:title>
        <c:tickLblPos val="nextTo"/>
        <c:txPr>
          <a:bodyPr rot="-60000000" spcFirstLastPara="1" vertOverflow="ellipsis" vert="horz" wrap="square" anchor="ctr" anchorCtr="1"/>
          <a:lstStyle/>
          <a:p>
            <a:pPr>
              <a:defRPr kern="1200" sz="900"/>
            </a:pPr>
          </a:p>
        </c:txPr>
        <c:crossAx val="2"/>
        <c:crosses val="autoZero"/>
      </c:valAx>
      <c:valAx>
        <c:axId val="2"/>
        <c:scaling>
          <c:orientation val="minMax"/>
        </c:scaling>
        <c:delete val="0"/>
        <c:axPos val="l"/>
        <c:majorGridlines/>
        <c:title>
          <c:tx>
            <c:rich>
              <a:bodyPr rot="0" spcFirstLastPara="1" vertOverflow="ellipsis" vert="horz" wrap="square" anchor="ctr" anchorCtr="1"/>
              <a:lstStyle/>
              <a:p>
                <a:pPr>
                  <a:defRPr sz="1080" b="1" i="0" u="none" strike="noStrike" kern="1200" baseline="0">
                    <a:effectLst/>
                    <a:latin typeface="+mn-lt"/>
                    <a:ea typeface="+mn-ea"/>
                    <a:cs typeface="+mn-cs"/>
                  </a:defRPr>
                </a:pPr>
                <a:r>
                  <a:rPr/>
                  <a:t>μw (cp)</a:t>
                </a:r>
              </a:p>
            </c:rich>
          </c:tx>
          <c:layout/>
          <c:overlay val="0"/>
          <c:spPr>
            <a:noFill/>
            <a:ln>
              <a:noFill/>
            </a:ln>
            <a:effectLst/>
          </c:spPr>
        </c:title>
        <c:tickLblPos val="nextTo"/>
        <c:txPr>
          <a:bodyPr rot="-60000000" spcFirstLastPara="1" vertOverflow="ellipsis" vert="horz" wrap="square" anchor="ctr" anchorCtr="1"/>
          <a:lstStyle/>
          <a:p>
            <a:pPr>
              <a:defRPr kern="1200" sz="900"/>
            </a:pPr>
          </a:p>
        </c:txPr>
        <c:crossAx val="1"/>
        <c:crosses val="autoZero"/>
        <c:crossBetween val="between"/>
      </c:valAx>
    </c:plotArea>
    <c:legend>
      <c:legendPos val="r"/>
      <c:layout/>
      <c:overlay val="0"/>
      <c:txPr>
        <a:bodyPr anchorCtr="1" anchor="ctr" wrap="square" vert="horz" vertOverflow="ellipsis" spcFirstLastPara="1" rot="0"/>
        <a:lstStyle/>
        <a:p>
          <a:pPr>
            <a:defRPr/>
          </a:pPr>
          <a:endParaRPr/>
        </a:p>
      </c:txPr>
    </c:legend>
    <c:plotVisOnly val="1"/>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chart>
    <c:title>
      <c:tx>
        <c:rich>
          <a:bodyPr rot="0" spcFirstLastPara="1" vertOverflow="ellipsis" vert="horz" wrap="square" anchor="ctr" anchorCtr="1"/>
          <a:lstStyle/>
          <a:p>
            <a:pPr>
              <a:defRPr sz="1080" b="1" i="0" u="none" strike="noStrike" kern="1200" baseline="0">
                <a:effectLst/>
                <a:latin typeface="+mn-lt"/>
                <a:ea typeface="+mn-ea"/>
                <a:cs typeface="+mn-cs"/>
              </a:defRPr>
            </a:pPr>
            <a:r>
              <a:rPr/>
              <a:t>Rs Correlation Comparison</a:t>
            </a:r>
          </a:p>
        </c:rich>
      </c:tx>
      <c:layout/>
      <c:overlay val="0"/>
      <c:spPr>
        <a:noFill/>
        <a:ln>
          <a:noFill/>
        </a:ln>
        <a:effectLst/>
      </c:spPr>
    </c:title>
    <c:plotArea>
      <c:layout/>
      <c:scatterChart>
        <c:scatterStyle val="lineMarker"/>
        <c:varyColors val="0"/>
        <c:ser>
          <c:idx val="0"/>
          <c:order val="0"/>
          <c:tx>
            <c:v>Standing</c:v>
          </c:tx>
          <c:marker>
            <c:symbol val="square"/>
          </c:marker>
          <c:xVal>
            <c:numRef>
              <c:f>'Correlation Comparison'!$A$6:$A$22</c:f>
            </c:numRef>
          </c:xVal>
          <c:yVal>
            <c:numRef>
              <c:f>'Correlation Comparison'!$B$6:$B$22</c:f>
              <c:numCache/>
            </c:numRef>
          </c:yVal>
          <c:smooth val="0"/>
        </c:ser>
        <c:ser>
          <c:idx val="1"/>
          <c:order val="1"/>
          <c:tx>
            <c:v>Vasquez-Beggs</c:v>
          </c:tx>
          <c:marker>
            <c:symbol val="square"/>
          </c:marker>
          <c:xVal>
            <c:numRef>
              <c:f>'Correlation Comparison'!$A$6:$A$22</c:f>
            </c:numRef>
          </c:xVal>
          <c:yVal>
            <c:numRef>
              <c:f>'Correlation Comparison'!$C$6:$C$22</c:f>
              <c:numCache/>
            </c:numRef>
          </c:yVal>
          <c:smooth val="0"/>
        </c:ser>
        <c:ser>
          <c:idx val="2"/>
          <c:order val="2"/>
          <c:tx>
            <c:v>Glaso</c:v>
          </c:tx>
          <c:marker>
            <c:symbol val="square"/>
          </c:marker>
          <c:xVal>
            <c:numRef>
              <c:f>'Correlation Comparison'!$A$6:$A$22</c:f>
            </c:numRef>
          </c:xVal>
          <c:yVal>
            <c:numRef>
              <c:f>'Correlation Comparison'!$D$6:$D$22</c:f>
              <c:numCache/>
            </c:numRef>
          </c:yVal>
          <c:smooth val="0"/>
        </c:ser>
        <c:axId val="1"/>
        <c:axId val="2"/>
      </c:scatterChart>
      <c:valAx>
        <c:axId val="1"/>
        <c:scaling>
          <c:orientation val="minMax"/>
        </c:scaling>
        <c:delete val="0"/>
        <c:axPos val="b"/>
        <c:title>
          <c:tx>
            <c:rich>
              <a:bodyPr rot="0" spcFirstLastPara="1" vertOverflow="ellipsis" vert="horz" wrap="square" anchor="ctr" anchorCtr="1"/>
              <a:lstStyle/>
              <a:p>
                <a:pPr>
                  <a:defRPr sz="1080" b="1" i="0" u="none" strike="noStrike" kern="1200" baseline="0">
                    <a:effectLst/>
                    <a:latin typeface="+mn-lt"/>
                    <a:ea typeface="+mn-ea"/>
                    <a:cs typeface="+mn-cs"/>
                  </a:defRPr>
                </a:pPr>
                <a:r>
                  <a:rPr/>
                  <a:t>Pressure (psia)</a:t>
                </a:r>
              </a:p>
            </c:rich>
          </c:tx>
          <c:layout/>
          <c:overlay val="0"/>
          <c:spPr>
            <a:noFill/>
            <a:ln>
              <a:noFill/>
            </a:ln>
            <a:effectLst/>
          </c:spPr>
        </c:title>
        <c:tickLblPos val="nextTo"/>
        <c:txPr>
          <a:bodyPr rot="-60000000" spcFirstLastPara="1" vertOverflow="ellipsis" vert="horz" wrap="square" anchor="ctr" anchorCtr="1"/>
          <a:lstStyle/>
          <a:p>
            <a:pPr>
              <a:defRPr kern="1200" sz="900"/>
            </a:pPr>
          </a:p>
        </c:txPr>
        <c:crossAx val="2"/>
        <c:crosses val="autoZero"/>
      </c:valAx>
      <c:valAx>
        <c:axId val="2"/>
        <c:scaling>
          <c:orientation val="minMax"/>
        </c:scaling>
        <c:delete val="0"/>
        <c:axPos val="l"/>
        <c:majorGridlines/>
        <c:title>
          <c:tx>
            <c:rich>
              <a:bodyPr rot="0" spcFirstLastPara="1" vertOverflow="ellipsis" vert="horz" wrap="square" anchor="ctr" anchorCtr="1"/>
              <a:lstStyle/>
              <a:p>
                <a:pPr>
                  <a:defRPr sz="1080" b="1" i="0" u="none" strike="noStrike" kern="1200" baseline="0">
                    <a:effectLst/>
                    <a:latin typeface="+mn-lt"/>
                    <a:ea typeface="+mn-ea"/>
                    <a:cs typeface="+mn-cs"/>
                  </a:defRPr>
                </a:pPr>
                <a:r>
                  <a:rPr/>
                  <a:t>Rs (scf/STB)</a:t>
                </a:r>
              </a:p>
            </c:rich>
          </c:tx>
          <c:layout/>
          <c:overlay val="0"/>
          <c:spPr>
            <a:noFill/>
            <a:ln>
              <a:noFill/>
            </a:ln>
            <a:effectLst/>
          </c:spPr>
        </c:title>
        <c:tickLblPos val="nextTo"/>
        <c:txPr>
          <a:bodyPr rot="-60000000" spcFirstLastPara="1" vertOverflow="ellipsis" vert="horz" wrap="square" anchor="ctr" anchorCtr="1"/>
          <a:lstStyle/>
          <a:p>
            <a:pPr>
              <a:defRPr kern="1200" sz="900"/>
            </a:pPr>
          </a:p>
        </c:txPr>
        <c:crossAx val="1"/>
        <c:crosses val="autoZero"/>
        <c:crossBetween val="between"/>
      </c:valAx>
    </c:plotArea>
    <c:legend>
      <c:legendPos val="r"/>
      <c:layout/>
      <c:overlay val="0"/>
      <c:txPr>
        <a:bodyPr anchorCtr="1" anchor="ctr" wrap="square" vert="horz" vertOverflow="ellipsis" spcFirstLastPara="1" rot="0"/>
        <a:lstStyle/>
        <a:p>
          <a:pPr>
            <a:defRPr/>
          </a:pPr>
          <a:endParaRPr/>
        </a:p>
      </c:txPr>
    </c:legend>
    <c:plotVisOnly val="1"/>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chart>
    <c:title>
      <c:tx>
        <c:rich>
          <a:bodyPr rot="0" spcFirstLastPara="1" vertOverflow="ellipsis" vert="horz" wrap="square" anchor="ctr" anchorCtr="1"/>
          <a:lstStyle/>
          <a:p>
            <a:pPr>
              <a:defRPr sz="1080" b="1" i="0" u="none" strike="noStrike" kern="1200" baseline="0">
                <a:effectLst/>
                <a:latin typeface="+mn-lt"/>
                <a:ea typeface="+mn-ea"/>
                <a:cs typeface="+mn-cs"/>
              </a:defRPr>
            </a:pPr>
            <a:r>
              <a:rPr/>
              <a:t>Bo Correlation Comparison</a:t>
            </a:r>
          </a:p>
        </c:rich>
      </c:tx>
      <c:layout/>
      <c:overlay val="0"/>
      <c:spPr>
        <a:noFill/>
        <a:ln>
          <a:noFill/>
        </a:ln>
        <a:effectLst/>
      </c:spPr>
    </c:title>
    <c:plotArea>
      <c:layout/>
      <c:scatterChart>
        <c:scatterStyle val="lineMarker"/>
        <c:varyColors val="0"/>
        <c:ser>
          <c:idx val="0"/>
          <c:order val="0"/>
          <c:tx>
            <c:v>Standing</c:v>
          </c:tx>
          <c:marker>
            <c:symbol val="square"/>
          </c:marker>
          <c:xVal>
            <c:numRef>
              <c:f>'Correlation Comparison'!$A$26:$A$42</c:f>
            </c:numRef>
          </c:xVal>
          <c:yVal>
            <c:numRef>
              <c:f>'Correlation Comparison'!$B$26:$B$42</c:f>
              <c:numCache/>
            </c:numRef>
          </c:yVal>
          <c:smooth val="0"/>
        </c:ser>
        <c:ser>
          <c:idx val="1"/>
          <c:order val="1"/>
          <c:tx>
            <c:v>Vasquez-Beggs</c:v>
          </c:tx>
          <c:marker>
            <c:symbol val="square"/>
          </c:marker>
          <c:xVal>
            <c:numRef>
              <c:f>'Correlation Comparison'!$A$26:$A$42</c:f>
            </c:numRef>
          </c:xVal>
          <c:yVal>
            <c:numRef>
              <c:f>'Correlation Comparison'!$C$26:$C$42</c:f>
              <c:numCache/>
            </c:numRef>
          </c:yVal>
          <c:smooth val="0"/>
        </c:ser>
        <c:ser>
          <c:idx val="2"/>
          <c:order val="2"/>
          <c:tx>
            <c:v>Glaso</c:v>
          </c:tx>
          <c:marker>
            <c:symbol val="square"/>
          </c:marker>
          <c:xVal>
            <c:numRef>
              <c:f>'Correlation Comparison'!$A$26:$A$42</c:f>
            </c:numRef>
          </c:xVal>
          <c:yVal>
            <c:numRef>
              <c:f>'Correlation Comparison'!$D$26:$D$42</c:f>
              <c:numCache/>
            </c:numRef>
          </c:yVal>
          <c:smooth val="0"/>
        </c:ser>
        <c:axId val="1"/>
        <c:axId val="2"/>
      </c:scatterChart>
      <c:valAx>
        <c:axId val="1"/>
        <c:scaling>
          <c:orientation val="minMax"/>
        </c:scaling>
        <c:delete val="0"/>
        <c:axPos val="b"/>
        <c:title>
          <c:tx>
            <c:rich>
              <a:bodyPr rot="0" spcFirstLastPara="1" vertOverflow="ellipsis" vert="horz" wrap="square" anchor="ctr" anchorCtr="1"/>
              <a:lstStyle/>
              <a:p>
                <a:pPr>
                  <a:defRPr sz="1080" b="1" i="0" u="none" strike="noStrike" kern="1200" baseline="0">
                    <a:effectLst/>
                    <a:latin typeface="+mn-lt"/>
                    <a:ea typeface="+mn-ea"/>
                    <a:cs typeface="+mn-cs"/>
                  </a:defRPr>
                </a:pPr>
                <a:r>
                  <a:rPr/>
                  <a:t>Pressure (psia)</a:t>
                </a:r>
              </a:p>
            </c:rich>
          </c:tx>
          <c:layout/>
          <c:overlay val="0"/>
          <c:spPr>
            <a:noFill/>
            <a:ln>
              <a:noFill/>
            </a:ln>
            <a:effectLst/>
          </c:spPr>
        </c:title>
        <c:tickLblPos val="nextTo"/>
        <c:txPr>
          <a:bodyPr rot="-60000000" spcFirstLastPara="1" vertOverflow="ellipsis" vert="horz" wrap="square" anchor="ctr" anchorCtr="1"/>
          <a:lstStyle/>
          <a:p>
            <a:pPr>
              <a:defRPr kern="1200" sz="900"/>
            </a:pPr>
          </a:p>
        </c:txPr>
        <c:crossAx val="2"/>
        <c:crosses val="autoZero"/>
      </c:valAx>
      <c:valAx>
        <c:axId val="2"/>
        <c:scaling>
          <c:orientation val="minMax"/>
        </c:scaling>
        <c:delete val="0"/>
        <c:axPos val="l"/>
        <c:majorGridlines/>
        <c:title>
          <c:tx>
            <c:rich>
              <a:bodyPr rot="0" spcFirstLastPara="1" vertOverflow="ellipsis" vert="horz" wrap="square" anchor="ctr" anchorCtr="1"/>
              <a:lstStyle/>
              <a:p>
                <a:pPr>
                  <a:defRPr sz="1080" b="1" i="0" u="none" strike="noStrike" kern="1200" baseline="0">
                    <a:effectLst/>
                    <a:latin typeface="+mn-lt"/>
                    <a:ea typeface="+mn-ea"/>
                    <a:cs typeface="+mn-cs"/>
                  </a:defRPr>
                </a:pPr>
                <a:r>
                  <a:rPr/>
                  <a:t>Bo (rb/STB)</a:t>
                </a:r>
              </a:p>
            </c:rich>
          </c:tx>
          <c:layout/>
          <c:overlay val="0"/>
          <c:spPr>
            <a:noFill/>
            <a:ln>
              <a:noFill/>
            </a:ln>
            <a:effectLst/>
          </c:spPr>
        </c:title>
        <c:tickLblPos val="nextTo"/>
        <c:txPr>
          <a:bodyPr rot="-60000000" spcFirstLastPara="1" vertOverflow="ellipsis" vert="horz" wrap="square" anchor="ctr" anchorCtr="1"/>
          <a:lstStyle/>
          <a:p>
            <a:pPr>
              <a:defRPr kern="1200" sz="900"/>
            </a:pPr>
          </a:p>
        </c:txPr>
        <c:crossAx val="1"/>
        <c:crosses val="autoZero"/>
        <c:crossBetween val="between"/>
      </c:valAx>
    </c:plotArea>
    <c:legend>
      <c:legendPos val="r"/>
      <c:layout/>
      <c:overlay val="0"/>
      <c:txPr>
        <a:bodyPr anchorCtr="1" anchor="ctr" wrap="square" vert="horz" vertOverflow="ellipsis" spcFirstLastPara="1" rot="0"/>
        <a:lstStyle/>
        <a:p>
          <a:pPr>
            <a:defRPr/>
          </a:pPr>
          <a:endParaRPr/>
        </a:p>
      </c:txPr>
    </c:legend>
    <c:plotVisOnly val="1"/>
  </c:chart>
  <c:printSettings>
    <c:headerFooter/>
    <c:pageMargins b="0.75" l="0.7" r="0.7" t="0.75" header="0.3" footer="0.3"/>
    <c:pageSetup/>
  </c:printSettings>
</c:chartSpace>
</file>

<file path=xl/drawings/_rels/drawing2.xml.rels><?xml version="1.0" encoding="UTF-8" standalone="yes"?><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s>
</file>

<file path=xl/drawings/_rels/drawing3.xml.rels><?xml version="1.0" encoding="UTF-8" standalone="yes"?><Relationships xmlns="http://schemas.openxmlformats.org/package/2006/relationships"><Relationship Id="rId1" Type="http://schemas.openxmlformats.org/officeDocument/2006/relationships/chart" Target="../charts/chart4.xml"/><Relationship Id="rId2" Type="http://schemas.openxmlformats.org/officeDocument/2006/relationships/chart" Target="../charts/chart5.xml"/></Relationships>
</file>

<file path=xl/drawings/_rels/drawing4.xml.rels><?xml version="1.0" encoding="UTF-8" standalone="yes"?><Relationships xmlns="http://schemas.openxmlformats.org/package/2006/relationships"><Relationship Id="rId1" Type="http://schemas.openxmlformats.org/officeDocument/2006/relationships/chart" Target="../charts/chart6.xml"/><Relationship Id="rId2" Type="http://schemas.openxmlformats.org/officeDocument/2006/relationships/chart" Target="../charts/chart7.xml"/></Relationships>
</file>

<file path=xl/drawings/_rels/drawing5.xml.rels><?xml version="1.0" encoding="UTF-8" standalone="yes"?><Relationships xmlns="http://schemas.openxmlformats.org/package/2006/relationships"><Relationship Id="rId1" Type="http://schemas.openxmlformats.org/officeDocument/2006/relationships/chart" Target="../charts/chart8.xml"/><Relationship Id="rId2" Type="http://schemas.openxmlformats.org/officeDocument/2006/relationships/chart" Target="../charts/chart9.xml"/></Relationships>
</file>

<file path=xl/drawings/drawing2.xml><?xml version="1.0" encoding="utf-8"?>
<xdr:wsDr xmlns:xdr="http://schemas.openxmlformats.org/drawingml/2006/spreadsheetDrawing" xmlns:a="http://schemas.openxmlformats.org/drawingml/2006/main">
  <xdr:twoCellAnchor>
    <xdr:from>
      <xdr:col>0</xdr:col>
      <xdr:colOff>0</xdr:colOff>
      <xdr:row>31</xdr:row>
      <xdr:rowOff>0</xdr:rowOff>
    </xdr:from>
    <xdr:to>
      <xdr:col>5</xdr:col>
      <xdr:colOff>0</xdr:colOff>
      <xdr:row>49</xdr:row>
      <xdr:rowOff>0</xdr:rowOff>
    </xdr:to>
    <graphicFrame xmlns="http://schemas.openxmlformats.org/drawingml/2006/spreadsheetDrawing" macro="">
      <xdr:nvGraphicFramePr>
        <xdr:cNvPr id="3" name="Oil Formation Volume Factor (B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graphicFrame>
    <clientData xmlns="http://schemas.openxmlformats.org/drawingml/2006/spreadsheetDrawing"/>
  </xdr:twoCellAnchor>
  <xdr:twoCellAnchor>
    <xdr:from>
      <xdr:col>0</xdr:col>
      <xdr:colOff>0</xdr:colOff>
      <xdr:row>57</xdr:row>
      <xdr:rowOff>0</xdr:rowOff>
    </xdr:from>
    <xdr:to>
      <xdr:col>5</xdr:col>
      <xdr:colOff>0</xdr:colOff>
      <xdr:row>75</xdr:row>
      <xdr:rowOff>0</xdr:rowOff>
    </xdr:to>
    <graphicFrame xmlns="http://schemas.openxmlformats.org/drawingml/2006/spreadsheetDrawing" macro="">
      <xdr:nvGraphicFramePr>
        <xdr:cNvPr id="4" name="Solution Gas-Oil Ratio (R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graphicFrame>
    <clientData xmlns="http://schemas.openxmlformats.org/drawingml/2006/spreadsheetDrawing"/>
  </xdr:twoCellAnchor>
  <xdr:twoCellAnchor>
    <xdr:from>
      <xdr:col>0</xdr:col>
      <xdr:colOff>0</xdr:colOff>
      <xdr:row>83</xdr:row>
      <xdr:rowOff>0</xdr:rowOff>
    </xdr:from>
    <xdr:to>
      <xdr:col>5</xdr:col>
      <xdr:colOff>0</xdr:colOff>
      <xdr:row>101</xdr:row>
      <xdr:rowOff>0</xdr:rowOff>
    </xdr:to>
    <graphicFrame xmlns="http://schemas.openxmlformats.org/drawingml/2006/spreadsheetDrawing" macro="">
      <xdr:nvGraphicFramePr>
        <xdr:cNvPr id="5" name="Oil Viscosity (μ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graphicFrame>
    <clientData xmlns="http://schemas.openxmlformats.org/drawingml/2006/spreadsheetDrawing"/>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36</xdr:row>
      <xdr:rowOff>0</xdr:rowOff>
    </xdr:from>
    <xdr:to>
      <xdr:col>5</xdr:col>
      <xdr:colOff>266700</xdr:colOff>
      <xdr:row>54</xdr:row>
      <xdr:rowOff>0</xdr:rowOff>
    </xdr:to>
    <graphicFrame xmlns="http://schemas.openxmlformats.org/drawingml/2006/spreadsheetDrawing" macro="">
      <xdr:nvGraphicFramePr>
        <xdr:cNvPr id="3" name="Gas Compressibility Factor (Z)"/>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graphicFrame>
    <clientData xmlns="http://schemas.openxmlformats.org/drawingml/2006/spreadsheetDrawing"/>
  </xdr:twoCellAnchor>
  <xdr:twoCellAnchor>
    <xdr:from>
      <xdr:col>0</xdr:col>
      <xdr:colOff>0</xdr:colOff>
      <xdr:row>62</xdr:row>
      <xdr:rowOff>0</xdr:rowOff>
    </xdr:from>
    <xdr:to>
      <xdr:col>5</xdr:col>
      <xdr:colOff>266700</xdr:colOff>
      <xdr:row>80</xdr:row>
      <xdr:rowOff>0</xdr:rowOff>
    </xdr:to>
    <graphicFrame xmlns="http://schemas.openxmlformats.org/drawingml/2006/spreadsheetDrawing" macro="">
      <xdr:nvGraphicFramePr>
        <xdr:cNvPr id="4" name="Gas Formation Volume Factor (Bg)"/>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graphicFrame>
    <clientData xmlns="http://schemas.openxmlformats.org/drawingml/2006/spreadsheetDrawing"/>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34</xdr:row>
      <xdr:rowOff>0</xdr:rowOff>
    </xdr:from>
    <xdr:to>
      <xdr:col>5</xdr:col>
      <xdr:colOff>0</xdr:colOff>
      <xdr:row>52</xdr:row>
      <xdr:rowOff>0</xdr:rowOff>
    </xdr:to>
    <graphicFrame xmlns="http://schemas.openxmlformats.org/drawingml/2006/spreadsheetDrawing" macro="">
      <xdr:nvGraphicFramePr>
        <xdr:cNvPr id="3" name="Water Formation Volume Factor (Bw)"/>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graphicFrame>
    <clientData xmlns="http://schemas.openxmlformats.org/drawingml/2006/spreadsheetDrawing"/>
  </xdr:twoCellAnchor>
  <xdr:twoCellAnchor>
    <xdr:from>
      <xdr:col>0</xdr:col>
      <xdr:colOff>0</xdr:colOff>
      <xdr:row>60</xdr:row>
      <xdr:rowOff>0</xdr:rowOff>
    </xdr:from>
    <xdr:to>
      <xdr:col>5</xdr:col>
      <xdr:colOff>0</xdr:colOff>
      <xdr:row>78</xdr:row>
      <xdr:rowOff>0</xdr:rowOff>
    </xdr:to>
    <graphicFrame xmlns="http://schemas.openxmlformats.org/drawingml/2006/spreadsheetDrawing" macro="">
      <xdr:nvGraphicFramePr>
        <xdr:cNvPr id="4" name="Water Viscosity (μw)"/>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graphicFrame>
    <clientData xmlns="http://schemas.openxmlformats.org/drawingml/2006/spreadsheetDrawing"/>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43</xdr:row>
      <xdr:rowOff>0</xdr:rowOff>
    </xdr:from>
    <xdr:to>
      <xdr:col>4</xdr:col>
      <xdr:colOff>933450</xdr:colOff>
      <xdr:row>61</xdr:row>
      <xdr:rowOff>0</xdr:rowOff>
    </xdr:to>
    <graphicFrame xmlns="http://schemas.openxmlformats.org/drawingml/2006/spreadsheetDrawing" macro="">
      <xdr:nvGraphicFramePr>
        <xdr:cNvPr id="3" name="Rs Correlation Comparison"/>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graphicFrame>
    <clientData xmlns="http://schemas.openxmlformats.org/drawingml/2006/spreadsheetDrawing"/>
  </xdr:twoCellAnchor>
  <xdr:twoCellAnchor>
    <xdr:from>
      <xdr:col>0</xdr:col>
      <xdr:colOff>0</xdr:colOff>
      <xdr:row>69</xdr:row>
      <xdr:rowOff>0</xdr:rowOff>
    </xdr:from>
    <xdr:to>
      <xdr:col>4</xdr:col>
      <xdr:colOff>933450</xdr:colOff>
      <xdr:row>87</xdr:row>
      <xdr:rowOff>0</xdr:rowOff>
    </xdr:to>
    <graphicFrame xmlns="http://schemas.openxmlformats.org/drawingml/2006/spreadsheetDrawing" macro="">
      <xdr:nvGraphicFramePr>
        <xdr:cNvPr id="4" name="Bo Correlation Comparison"/>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graphicFrame>
    <clientData xmlns="http://schemas.openxmlformats.org/drawingml/2006/spreadsheetDrawing"/>
  </xdr:twoCellAnchor>
</xdr:wsDr>
</file>

<file path=xl/worksheets/_rels/sheet2.xml.rels><?xml version="1.0" encoding="UTF-8" standalone="yes"?><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Relationships xmlns="http://schemas.openxmlformats.org/package/2006/relationships"><Relationship Id="rId1" Type="http://schemas.openxmlformats.org/officeDocument/2006/relationships/drawing" Target="../drawings/drawing5.xml"/></Relationships>
</file>

<file path=xl/worksheets/sheet1.xml><?xml version="1.0" encoding="utf-8"?>
<worksheet xmlns:r="http://schemas.openxmlformats.org/officeDocument/2006/relationships" xmlns="http://schemas.openxmlformats.org/spreadsheetml/2006/main" xmlns:mc="http://schemas.openxmlformats.org/markup-compatibility/2006" xmlns:xr="http://schemas.microsoft.com/office/spreadsheetml/2014/revision" mc:Ignorable="xr ">
  <dimension ref="A1:F20"/>
  <sheetViews>
    <sheetView workbookViewId="0"/>
  </sheetViews>
  <sheetFormatPr defaultRowHeight="15"/>
  <cols>
    <col min="1" max="1" width="30" customWidth="1"/>
    <col min="2" max="2" width="16" customWidth="1"/>
    <col min="3" max="3" width="14" customWidth="1"/>
  </cols>
  <sheetData>
    <row r="1">
      <c r="A1" s="1" t="s">
        <v>0</v>
      </c>
    </row>
    <row r="2" ht="45" customHeight="1">
      <c r="A2" s="2" t="s">
        <v>1</v>
      </c>
      <c r="B2" s="2"/>
      <c r="C2" s="2"/>
      <c r="D2" s="2"/>
      <c r="E2" s="2"/>
      <c r="F2" s="2"/>
    </row>
    <row r="4">
      <c r="A4" s="3" t="s">
        <v>2</v>
      </c>
      <c r="B4" s="3"/>
      <c r="C4" s="3"/>
    </row>
    <row r="5">
      <c r="A5" s="0" t="s">
        <v>3</v>
      </c>
      <c r="B5" s="0">
        <v>35</v>
      </c>
      <c r="C5" s="0" t="s">
        <v>4</v>
      </c>
    </row>
    <row r="6">
      <c r="A6" s="0" t="s">
        <v>5</v>
      </c>
      <c r="B6" s="0">
        <v>0.75</v>
      </c>
      <c r="C6" s="0" t="s">
        <v>6</v>
      </c>
    </row>
    <row r="7">
      <c r="A7" s="0" t="s">
        <v>7</v>
      </c>
      <c r="B7" s="0">
        <v>200</v>
      </c>
      <c r="C7" s="0" t="s">
        <v>8</v>
      </c>
    </row>
    <row r="8">
      <c r="A8" s="0" t="s">
        <v>9</v>
      </c>
      <c r="B8" s="0">
        <v>750</v>
      </c>
      <c r="C8" s="0" t="s">
        <v>10</v>
      </c>
    </row>
    <row r="10">
      <c r="A10" s="3" t="s">
        <v>11</v>
      </c>
      <c r="B10" s="3"/>
      <c r="C10" s="3"/>
    </row>
    <row r="11">
      <c r="A11" s="0" t="s">
        <v>12</v>
      </c>
      <c r="B11" s="0">
        <f>PO.PVT.Pb.ByStanding(GasGravity,API,RsAtPb,Temperature)</f>
      </c>
      <c r="C11" s="0" t="s">
        <v>13</v>
      </c>
    </row>
    <row r="13">
      <c r="A13" s="3" t="s">
        <v>14</v>
      </c>
      <c r="B13" s="3"/>
      <c r="C13" s="3"/>
    </row>
    <row r="14" ht="30" customHeight="1">
      <c r="A14" s="2" t="s">
        <v>15</v>
      </c>
      <c r="B14" s="2"/>
      <c r="C14" s="2"/>
      <c r="D14" s="2"/>
      <c r="E14" s="2"/>
      <c r="F14" s="2"/>
    </row>
    <row r="15">
      <c r="A15" s="0" t="s">
        <v>16</v>
      </c>
      <c r="B15" s="0">
        <f>PO.PVT.Ppc.BySutton(GasGravity)</f>
      </c>
      <c r="C15" s="0" t="s">
        <v>13</v>
      </c>
    </row>
    <row r="16">
      <c r="A16" s="0" t="s">
        <v>17</v>
      </c>
      <c r="B16" s="0">
        <f>PO.PVT.Tpc.BySutton(GasGravity)</f>
      </c>
      <c r="C16" s="0" t="s">
        <v>18</v>
      </c>
    </row>
    <row r="18">
      <c r="A18" s="3" t="s">
        <v>19</v>
      </c>
      <c r="B18" s="3"/>
      <c r="C18" s="3"/>
    </row>
    <row r="19">
      <c r="A19" s="0" t="s">
        <v>20</v>
      </c>
      <c r="B19" s="0">
        <v>3</v>
      </c>
      <c r="C19" s="0" t="s">
        <v>21</v>
      </c>
    </row>
    <row r="20">
      <c r="A20" s="0" t="s">
        <v>20</v>
      </c>
      <c r="B20" s="0">
        <v>30</v>
      </c>
      <c r="C20" s="0" t="s">
        <v>22</v>
      </c>
    </row>
  </sheetData>
  <mergeCells>
    <mergeCell ref="A2:F2"/>
    <mergeCell ref="A4:C4"/>
    <mergeCell ref="A10:C10"/>
    <mergeCell ref="A13:C13"/>
    <mergeCell ref="A14:F14"/>
    <mergeCell ref="A18:C18"/>
  </mergeCells>
  <headerFooter/>
</worksheet>
</file>

<file path=xl/worksheets/sheet2.xml><?xml version="1.0" encoding="utf-8"?>
<worksheet xmlns:r="http://schemas.openxmlformats.org/officeDocument/2006/relationships" xmlns="http://schemas.openxmlformats.org/spreadsheetml/2006/main" xmlns:mc="http://schemas.openxmlformats.org/markup-compatibility/2006" xmlns:xr="http://schemas.microsoft.com/office/spreadsheetml/2014/revision" mc:Ignorable="xr ">
  <dimension ref="A1:F30"/>
  <sheetViews>
    <sheetView workbookViewId="0"/>
  </sheetViews>
  <sheetFormatPr defaultRowHeight="15"/>
  <cols>
    <col min="1" max="1" width="12" customWidth="1"/>
    <col min="2" max="2" width="16" customWidth="1"/>
    <col min="3" max="3" width="18" customWidth="1"/>
    <col min="4" max="4" width="18" customWidth="1"/>
    <col min="5" max="5" width="16" customWidth="1"/>
    <col min="6" max="6" width="16" customWidth="1"/>
  </cols>
  <sheetData>
    <row r="1">
      <c r="A1" s="1" t="s">
        <v>23</v>
      </c>
    </row>
    <row r="2" ht="45" customHeight="1">
      <c r="A2" s="2" t="s">
        <v>24</v>
      </c>
      <c r="B2" s="2"/>
      <c r="C2" s="2"/>
      <c r="D2" s="2"/>
      <c r="E2" s="2"/>
      <c r="F2" s="2"/>
    </row>
    <row r="4">
      <c r="A4" s="3" t="s">
        <v>25</v>
      </c>
      <c r="B4" s="3"/>
      <c r="C4" s="3"/>
    </row>
    <row r="5">
      <c r="A5" s="1" t="s">
        <v>26</v>
      </c>
      <c r="B5" s="1" t="s">
        <v>27</v>
      </c>
      <c r="C5" s="1" t="s">
        <v>28</v>
      </c>
      <c r="D5" s="1" t="s">
        <v>29</v>
      </c>
      <c r="E5" s="1" t="s">
        <v>30</v>
      </c>
      <c r="F5" s="1" t="s">
        <v>31</v>
      </c>
    </row>
    <row r="6">
      <c r="A6" s="0">
        <v>5000</v>
      </c>
      <c r="B6" s="0">
        <f>IF(A6&gt;PO.PVT.Pb.ByStanding(GasGravity,API,RsAtPb,Temperature),RsAtPb,PO.PVT.Rs.ByStanding(GasGravity,API,A6,Temperature))</f>
      </c>
      <c r="C6" s="0">
        <f>IF(A6&gt;PO.PVT.Pb.ByStanding(GasGravity,API,RsAtPb,Temperature),PO.PVT.Bo.UnSat.ByDefinition(PO.PVT.Bo.Sat.ByStanding(GasGravity,API,B6,Temperature),PO.PVT.Co.UnSat.ByVasquezBeggs(B6,GasGravity,API,Temperature,A6),PO.PVT.Pb.ByStanding(GasGravity,API,RsAtPb,Temperature),A6),PO.PVT.Bo.Sat.ByStanding(GasGravity,API,B6,Temperature))</f>
      </c>
      <c r="D6" s="0">
        <f>IF(A6&gt;PO.PVT.Pb.ByStanding(GasGravity,API,RsAtPb,Temperature),PO.PVT.Co.UnSat.ByVasquezBeggs(B6,GasGravity,API,Temperature,A6),"")</f>
      </c>
      <c r="E6" s="0">
        <f>IF(A6&gt;PO.PVT.Pb.ByStanding(GasGravity,API,RsAtPb,Temperature),PO.PVT.Uo.UnSat.ByVasquezBeggs(A6,PO.PVT.Pb.ByStanding(GasGravity,API,RsAtPb,Temperature),PO.PVT.Uo.Sat.ByBeggsRobinson(B6,PO.PVT.Uo.Dead.ByEgbogah(API,Temperature))),PO.PVT.Uo.Sat.ByBeggsRobinson(B6,PO.PVT.Uo.Dead.ByEgbogah(API,Temperature)))</f>
      </c>
      <c r="F6" s="0">
        <f>IF(A6&gt;PO.PVT.Pb.ByStanding(GasGravity,API,RsAtPb,Temperature),"Undersaturated","Saturated")</f>
      </c>
    </row>
    <row r="7">
      <c r="A7" s="0">
        <v>4800</v>
      </c>
      <c r="B7" s="0">
        <f>IF(A7&gt;PO.PVT.Pb.ByStanding(GasGravity,API,RsAtPb,Temperature),RsAtPb,PO.PVT.Rs.ByStanding(GasGravity,API,A7,Temperature))</f>
      </c>
      <c r="C7" s="0">
        <f>IF(A7&gt;PO.PVT.Pb.ByStanding(GasGravity,API,RsAtPb,Temperature),PO.PVT.Bo.UnSat.ByDefinition(PO.PVT.Bo.Sat.ByStanding(GasGravity,API,B7,Temperature),PO.PVT.Co.UnSat.ByVasquezBeggs(B7,GasGravity,API,Temperature,A7),PO.PVT.Pb.ByStanding(GasGravity,API,RsAtPb,Temperature),A7),PO.PVT.Bo.Sat.ByStanding(GasGravity,API,B7,Temperature))</f>
      </c>
      <c r="D7" s="0">
        <f>IF(A7&gt;PO.PVT.Pb.ByStanding(GasGravity,API,RsAtPb,Temperature),PO.PVT.Co.UnSat.ByVasquezBeggs(B7,GasGravity,API,Temperature,A7),"")</f>
      </c>
      <c r="E7" s="0">
        <f>IF(A7&gt;PO.PVT.Pb.ByStanding(GasGravity,API,RsAtPb,Temperature),PO.PVT.Uo.UnSat.ByVasquezBeggs(A7,PO.PVT.Pb.ByStanding(GasGravity,API,RsAtPb,Temperature),PO.PVT.Uo.Sat.ByBeggsRobinson(B7,PO.PVT.Uo.Dead.ByEgbogah(API,Temperature))),PO.PVT.Uo.Sat.ByBeggsRobinson(B7,PO.PVT.Uo.Dead.ByEgbogah(API,Temperature)))</f>
      </c>
      <c r="F7" s="0">
        <f>IF(A7&gt;PO.PVT.Pb.ByStanding(GasGravity,API,RsAtPb,Temperature),"Undersaturated","Saturated")</f>
      </c>
    </row>
    <row r="8">
      <c r="A8" s="0">
        <v>4600</v>
      </c>
      <c r="B8" s="0">
        <f>IF(A8&gt;PO.PVT.Pb.ByStanding(GasGravity,API,RsAtPb,Temperature),RsAtPb,PO.PVT.Rs.ByStanding(GasGravity,API,A8,Temperature))</f>
      </c>
      <c r="C8" s="0">
        <f>IF(A8&gt;PO.PVT.Pb.ByStanding(GasGravity,API,RsAtPb,Temperature),PO.PVT.Bo.UnSat.ByDefinition(PO.PVT.Bo.Sat.ByStanding(GasGravity,API,B8,Temperature),PO.PVT.Co.UnSat.ByVasquezBeggs(B8,GasGravity,API,Temperature,A8),PO.PVT.Pb.ByStanding(GasGravity,API,RsAtPb,Temperature),A8),PO.PVT.Bo.Sat.ByStanding(GasGravity,API,B8,Temperature))</f>
      </c>
      <c r="D8" s="0">
        <f>IF(A8&gt;PO.PVT.Pb.ByStanding(GasGravity,API,RsAtPb,Temperature),PO.PVT.Co.UnSat.ByVasquezBeggs(B8,GasGravity,API,Temperature,A8),"")</f>
      </c>
      <c r="E8" s="0">
        <f>IF(A8&gt;PO.PVT.Pb.ByStanding(GasGravity,API,RsAtPb,Temperature),PO.PVT.Uo.UnSat.ByVasquezBeggs(A8,PO.PVT.Pb.ByStanding(GasGravity,API,RsAtPb,Temperature),PO.PVT.Uo.Sat.ByBeggsRobinson(B8,PO.PVT.Uo.Dead.ByEgbogah(API,Temperature))),PO.PVT.Uo.Sat.ByBeggsRobinson(B8,PO.PVT.Uo.Dead.ByEgbogah(API,Temperature)))</f>
      </c>
      <c r="F8" s="0">
        <f>IF(A8&gt;PO.PVT.Pb.ByStanding(GasGravity,API,RsAtPb,Temperature),"Undersaturated","Saturated")</f>
      </c>
    </row>
    <row r="9">
      <c r="A9" s="0">
        <v>4400</v>
      </c>
      <c r="B9" s="0">
        <f>IF(A9&gt;PO.PVT.Pb.ByStanding(GasGravity,API,RsAtPb,Temperature),RsAtPb,PO.PVT.Rs.ByStanding(GasGravity,API,A9,Temperature))</f>
      </c>
      <c r="C9" s="0">
        <f>IF(A9&gt;PO.PVT.Pb.ByStanding(GasGravity,API,RsAtPb,Temperature),PO.PVT.Bo.UnSat.ByDefinition(PO.PVT.Bo.Sat.ByStanding(GasGravity,API,B9,Temperature),PO.PVT.Co.UnSat.ByVasquezBeggs(B9,GasGravity,API,Temperature,A9),PO.PVT.Pb.ByStanding(GasGravity,API,RsAtPb,Temperature),A9),PO.PVT.Bo.Sat.ByStanding(GasGravity,API,B9,Temperature))</f>
      </c>
      <c r="D9" s="0">
        <f>IF(A9&gt;PO.PVT.Pb.ByStanding(GasGravity,API,RsAtPb,Temperature),PO.PVT.Co.UnSat.ByVasquezBeggs(B9,GasGravity,API,Temperature,A9),"")</f>
      </c>
      <c r="E9" s="0">
        <f>IF(A9&gt;PO.PVT.Pb.ByStanding(GasGravity,API,RsAtPb,Temperature),PO.PVT.Uo.UnSat.ByVasquezBeggs(A9,PO.PVT.Pb.ByStanding(GasGravity,API,RsAtPb,Temperature),PO.PVT.Uo.Sat.ByBeggsRobinson(B9,PO.PVT.Uo.Dead.ByEgbogah(API,Temperature))),PO.PVT.Uo.Sat.ByBeggsRobinson(B9,PO.PVT.Uo.Dead.ByEgbogah(API,Temperature)))</f>
      </c>
      <c r="F9" s="0">
        <f>IF(A9&gt;PO.PVT.Pb.ByStanding(GasGravity,API,RsAtPb,Temperature),"Undersaturated","Saturated")</f>
      </c>
    </row>
    <row r="10">
      <c r="A10" s="0">
        <v>4200</v>
      </c>
      <c r="B10" s="0">
        <f>IF(A10&gt;PO.PVT.Pb.ByStanding(GasGravity,API,RsAtPb,Temperature),RsAtPb,PO.PVT.Rs.ByStanding(GasGravity,API,A10,Temperature))</f>
      </c>
      <c r="C10" s="0">
        <f>IF(A10&gt;PO.PVT.Pb.ByStanding(GasGravity,API,RsAtPb,Temperature),PO.PVT.Bo.UnSat.ByDefinition(PO.PVT.Bo.Sat.ByStanding(GasGravity,API,B10,Temperature),PO.PVT.Co.UnSat.ByVasquezBeggs(B10,GasGravity,API,Temperature,A10),PO.PVT.Pb.ByStanding(GasGravity,API,RsAtPb,Temperature),A10),PO.PVT.Bo.Sat.ByStanding(GasGravity,API,B10,Temperature))</f>
      </c>
      <c r="D10" s="0">
        <f>IF(A10&gt;PO.PVT.Pb.ByStanding(GasGravity,API,RsAtPb,Temperature),PO.PVT.Co.UnSat.ByVasquezBeggs(B10,GasGravity,API,Temperature,A10),"")</f>
      </c>
      <c r="E10" s="0">
        <f>IF(A10&gt;PO.PVT.Pb.ByStanding(GasGravity,API,RsAtPb,Temperature),PO.PVT.Uo.UnSat.ByVasquezBeggs(A10,PO.PVT.Pb.ByStanding(GasGravity,API,RsAtPb,Temperature),PO.PVT.Uo.Sat.ByBeggsRobinson(B10,PO.PVT.Uo.Dead.ByEgbogah(API,Temperature))),PO.PVT.Uo.Sat.ByBeggsRobinson(B10,PO.PVT.Uo.Dead.ByEgbogah(API,Temperature)))</f>
      </c>
      <c r="F10" s="0">
        <f>IF(A10&gt;PO.PVT.Pb.ByStanding(GasGravity,API,RsAtPb,Temperature),"Undersaturated","Saturated")</f>
      </c>
    </row>
    <row r="11">
      <c r="A11" s="0">
        <v>4000</v>
      </c>
      <c r="B11" s="0">
        <f>IF(A11&gt;PO.PVT.Pb.ByStanding(GasGravity,API,RsAtPb,Temperature),RsAtPb,PO.PVT.Rs.ByStanding(GasGravity,API,A11,Temperature))</f>
      </c>
      <c r="C11" s="0">
        <f>IF(A11&gt;PO.PVT.Pb.ByStanding(GasGravity,API,RsAtPb,Temperature),PO.PVT.Bo.UnSat.ByDefinition(PO.PVT.Bo.Sat.ByStanding(GasGravity,API,B11,Temperature),PO.PVT.Co.UnSat.ByVasquezBeggs(B11,GasGravity,API,Temperature,A11),PO.PVT.Pb.ByStanding(GasGravity,API,RsAtPb,Temperature),A11),PO.PVT.Bo.Sat.ByStanding(GasGravity,API,B11,Temperature))</f>
      </c>
      <c r="D11" s="0">
        <f>IF(A11&gt;PO.PVT.Pb.ByStanding(GasGravity,API,RsAtPb,Temperature),PO.PVT.Co.UnSat.ByVasquezBeggs(B11,GasGravity,API,Temperature,A11),"")</f>
      </c>
      <c r="E11" s="0">
        <f>IF(A11&gt;PO.PVT.Pb.ByStanding(GasGravity,API,RsAtPb,Temperature),PO.PVT.Uo.UnSat.ByVasquezBeggs(A11,PO.PVT.Pb.ByStanding(GasGravity,API,RsAtPb,Temperature),PO.PVT.Uo.Sat.ByBeggsRobinson(B11,PO.PVT.Uo.Dead.ByEgbogah(API,Temperature))),PO.PVT.Uo.Sat.ByBeggsRobinson(B11,PO.PVT.Uo.Dead.ByEgbogah(API,Temperature)))</f>
      </c>
      <c r="F11" s="0">
        <f>IF(A11&gt;PO.PVT.Pb.ByStanding(GasGravity,API,RsAtPb,Temperature),"Undersaturated","Saturated")</f>
      </c>
    </row>
    <row r="12">
      <c r="A12" s="0">
        <v>3800</v>
      </c>
      <c r="B12" s="0">
        <f>IF(A12&gt;PO.PVT.Pb.ByStanding(GasGravity,API,RsAtPb,Temperature),RsAtPb,PO.PVT.Rs.ByStanding(GasGravity,API,A12,Temperature))</f>
      </c>
      <c r="C12" s="0">
        <f>IF(A12&gt;PO.PVT.Pb.ByStanding(GasGravity,API,RsAtPb,Temperature),PO.PVT.Bo.UnSat.ByDefinition(PO.PVT.Bo.Sat.ByStanding(GasGravity,API,B12,Temperature),PO.PVT.Co.UnSat.ByVasquezBeggs(B12,GasGravity,API,Temperature,A12),PO.PVT.Pb.ByStanding(GasGravity,API,RsAtPb,Temperature),A12),PO.PVT.Bo.Sat.ByStanding(GasGravity,API,B12,Temperature))</f>
      </c>
      <c r="D12" s="0">
        <f>IF(A12&gt;PO.PVT.Pb.ByStanding(GasGravity,API,RsAtPb,Temperature),PO.PVT.Co.UnSat.ByVasquezBeggs(B12,GasGravity,API,Temperature,A12),"")</f>
      </c>
      <c r="E12" s="0">
        <f>IF(A12&gt;PO.PVT.Pb.ByStanding(GasGravity,API,RsAtPb,Temperature),PO.PVT.Uo.UnSat.ByVasquezBeggs(A12,PO.PVT.Pb.ByStanding(GasGravity,API,RsAtPb,Temperature),PO.PVT.Uo.Sat.ByBeggsRobinson(B12,PO.PVT.Uo.Dead.ByEgbogah(API,Temperature))),PO.PVT.Uo.Sat.ByBeggsRobinson(B12,PO.PVT.Uo.Dead.ByEgbogah(API,Temperature)))</f>
      </c>
      <c r="F12" s="0">
        <f>IF(A12&gt;PO.PVT.Pb.ByStanding(GasGravity,API,RsAtPb,Temperature),"Undersaturated","Saturated")</f>
      </c>
    </row>
    <row r="13">
      <c r="A13" s="0">
        <v>3600</v>
      </c>
      <c r="B13" s="0">
        <f>IF(A13&gt;PO.PVT.Pb.ByStanding(GasGravity,API,RsAtPb,Temperature),RsAtPb,PO.PVT.Rs.ByStanding(GasGravity,API,A13,Temperature))</f>
      </c>
      <c r="C13" s="0">
        <f>IF(A13&gt;PO.PVT.Pb.ByStanding(GasGravity,API,RsAtPb,Temperature),PO.PVT.Bo.UnSat.ByDefinition(PO.PVT.Bo.Sat.ByStanding(GasGravity,API,B13,Temperature),PO.PVT.Co.UnSat.ByVasquezBeggs(B13,GasGravity,API,Temperature,A13),PO.PVT.Pb.ByStanding(GasGravity,API,RsAtPb,Temperature),A13),PO.PVT.Bo.Sat.ByStanding(GasGravity,API,B13,Temperature))</f>
      </c>
      <c r="D13" s="0">
        <f>IF(A13&gt;PO.PVT.Pb.ByStanding(GasGravity,API,RsAtPb,Temperature),PO.PVT.Co.UnSat.ByVasquezBeggs(B13,GasGravity,API,Temperature,A13),"")</f>
      </c>
      <c r="E13" s="0">
        <f>IF(A13&gt;PO.PVT.Pb.ByStanding(GasGravity,API,RsAtPb,Temperature),PO.PVT.Uo.UnSat.ByVasquezBeggs(A13,PO.PVT.Pb.ByStanding(GasGravity,API,RsAtPb,Temperature),PO.PVT.Uo.Sat.ByBeggsRobinson(B13,PO.PVT.Uo.Dead.ByEgbogah(API,Temperature))),PO.PVT.Uo.Sat.ByBeggsRobinson(B13,PO.PVT.Uo.Dead.ByEgbogah(API,Temperature)))</f>
      </c>
      <c r="F13" s="0">
        <f>IF(A13&gt;PO.PVT.Pb.ByStanding(GasGravity,API,RsAtPb,Temperature),"Undersaturated","Saturated")</f>
      </c>
    </row>
    <row r="14">
      <c r="A14" s="0">
        <v>3400</v>
      </c>
      <c r="B14" s="0">
        <f>IF(A14&gt;PO.PVT.Pb.ByStanding(GasGravity,API,RsAtPb,Temperature),RsAtPb,PO.PVT.Rs.ByStanding(GasGravity,API,A14,Temperature))</f>
      </c>
      <c r="C14" s="0">
        <f>IF(A14&gt;PO.PVT.Pb.ByStanding(GasGravity,API,RsAtPb,Temperature),PO.PVT.Bo.UnSat.ByDefinition(PO.PVT.Bo.Sat.ByStanding(GasGravity,API,B14,Temperature),PO.PVT.Co.UnSat.ByVasquezBeggs(B14,GasGravity,API,Temperature,A14),PO.PVT.Pb.ByStanding(GasGravity,API,RsAtPb,Temperature),A14),PO.PVT.Bo.Sat.ByStanding(GasGravity,API,B14,Temperature))</f>
      </c>
      <c r="D14" s="0">
        <f>IF(A14&gt;PO.PVT.Pb.ByStanding(GasGravity,API,RsAtPb,Temperature),PO.PVT.Co.UnSat.ByVasquezBeggs(B14,GasGravity,API,Temperature,A14),"")</f>
      </c>
      <c r="E14" s="0">
        <f>IF(A14&gt;PO.PVT.Pb.ByStanding(GasGravity,API,RsAtPb,Temperature),PO.PVT.Uo.UnSat.ByVasquezBeggs(A14,PO.PVT.Pb.ByStanding(GasGravity,API,RsAtPb,Temperature),PO.PVT.Uo.Sat.ByBeggsRobinson(B14,PO.PVT.Uo.Dead.ByEgbogah(API,Temperature))),PO.PVT.Uo.Sat.ByBeggsRobinson(B14,PO.PVT.Uo.Dead.ByEgbogah(API,Temperature)))</f>
      </c>
      <c r="F14" s="0">
        <f>IF(A14&gt;PO.PVT.Pb.ByStanding(GasGravity,API,RsAtPb,Temperature),"Undersaturated","Saturated")</f>
      </c>
    </row>
    <row r="15">
      <c r="A15" s="0">
        <v>3200</v>
      </c>
      <c r="B15" s="0">
        <f>IF(A15&gt;PO.PVT.Pb.ByStanding(GasGravity,API,RsAtPb,Temperature),RsAtPb,PO.PVT.Rs.ByStanding(GasGravity,API,A15,Temperature))</f>
      </c>
      <c r="C15" s="0">
        <f>IF(A15&gt;PO.PVT.Pb.ByStanding(GasGravity,API,RsAtPb,Temperature),PO.PVT.Bo.UnSat.ByDefinition(PO.PVT.Bo.Sat.ByStanding(GasGravity,API,B15,Temperature),PO.PVT.Co.UnSat.ByVasquezBeggs(B15,GasGravity,API,Temperature,A15),PO.PVT.Pb.ByStanding(GasGravity,API,RsAtPb,Temperature),A15),PO.PVT.Bo.Sat.ByStanding(GasGravity,API,B15,Temperature))</f>
      </c>
      <c r="D15" s="0">
        <f>IF(A15&gt;PO.PVT.Pb.ByStanding(GasGravity,API,RsAtPb,Temperature),PO.PVT.Co.UnSat.ByVasquezBeggs(B15,GasGravity,API,Temperature,A15),"")</f>
      </c>
      <c r="E15" s="0">
        <f>IF(A15&gt;PO.PVT.Pb.ByStanding(GasGravity,API,RsAtPb,Temperature),PO.PVT.Uo.UnSat.ByVasquezBeggs(A15,PO.PVT.Pb.ByStanding(GasGravity,API,RsAtPb,Temperature),PO.PVT.Uo.Sat.ByBeggsRobinson(B15,PO.PVT.Uo.Dead.ByEgbogah(API,Temperature))),PO.PVT.Uo.Sat.ByBeggsRobinson(B15,PO.PVT.Uo.Dead.ByEgbogah(API,Temperature)))</f>
      </c>
      <c r="F15" s="0">
        <f>IF(A15&gt;PO.PVT.Pb.ByStanding(GasGravity,API,RsAtPb,Temperature),"Undersaturated","Saturated")</f>
      </c>
    </row>
    <row r="16">
      <c r="A16" s="0">
        <v>3000</v>
      </c>
      <c r="B16" s="0">
        <f>IF(A16&gt;PO.PVT.Pb.ByStanding(GasGravity,API,RsAtPb,Temperature),RsAtPb,PO.PVT.Rs.ByStanding(GasGravity,API,A16,Temperature))</f>
      </c>
      <c r="C16" s="0">
        <f>IF(A16&gt;PO.PVT.Pb.ByStanding(GasGravity,API,RsAtPb,Temperature),PO.PVT.Bo.UnSat.ByDefinition(PO.PVT.Bo.Sat.ByStanding(GasGravity,API,B16,Temperature),PO.PVT.Co.UnSat.ByVasquezBeggs(B16,GasGravity,API,Temperature,A16),PO.PVT.Pb.ByStanding(GasGravity,API,RsAtPb,Temperature),A16),PO.PVT.Bo.Sat.ByStanding(GasGravity,API,B16,Temperature))</f>
      </c>
      <c r="D16" s="0">
        <f>IF(A16&gt;PO.PVT.Pb.ByStanding(GasGravity,API,RsAtPb,Temperature),PO.PVT.Co.UnSat.ByVasquezBeggs(B16,GasGravity,API,Temperature,A16),"")</f>
      </c>
      <c r="E16" s="0">
        <f>IF(A16&gt;PO.PVT.Pb.ByStanding(GasGravity,API,RsAtPb,Temperature),PO.PVT.Uo.UnSat.ByVasquezBeggs(A16,PO.PVT.Pb.ByStanding(GasGravity,API,RsAtPb,Temperature),PO.PVT.Uo.Sat.ByBeggsRobinson(B16,PO.PVT.Uo.Dead.ByEgbogah(API,Temperature))),PO.PVT.Uo.Sat.ByBeggsRobinson(B16,PO.PVT.Uo.Dead.ByEgbogah(API,Temperature)))</f>
      </c>
      <c r="F16" s="0">
        <f>IF(A16&gt;PO.PVT.Pb.ByStanding(GasGravity,API,RsAtPb,Temperature),"Undersaturated","Saturated")</f>
      </c>
    </row>
    <row r="17">
      <c r="A17" s="0">
        <v>2800</v>
      </c>
      <c r="B17" s="0">
        <f>IF(A17&gt;PO.PVT.Pb.ByStanding(GasGravity,API,RsAtPb,Temperature),RsAtPb,PO.PVT.Rs.ByStanding(GasGravity,API,A17,Temperature))</f>
      </c>
      <c r="C17" s="0">
        <f>IF(A17&gt;PO.PVT.Pb.ByStanding(GasGravity,API,RsAtPb,Temperature),PO.PVT.Bo.UnSat.ByDefinition(PO.PVT.Bo.Sat.ByStanding(GasGravity,API,B17,Temperature),PO.PVT.Co.UnSat.ByVasquezBeggs(B17,GasGravity,API,Temperature,A17),PO.PVT.Pb.ByStanding(GasGravity,API,RsAtPb,Temperature),A17),PO.PVT.Bo.Sat.ByStanding(GasGravity,API,B17,Temperature))</f>
      </c>
      <c r="D17" s="0">
        <f>IF(A17&gt;PO.PVT.Pb.ByStanding(GasGravity,API,RsAtPb,Temperature),PO.PVT.Co.UnSat.ByVasquezBeggs(B17,GasGravity,API,Temperature,A17),"")</f>
      </c>
      <c r="E17" s="0">
        <f>IF(A17&gt;PO.PVT.Pb.ByStanding(GasGravity,API,RsAtPb,Temperature),PO.PVT.Uo.UnSat.ByVasquezBeggs(A17,PO.PVT.Pb.ByStanding(GasGravity,API,RsAtPb,Temperature),PO.PVT.Uo.Sat.ByBeggsRobinson(B17,PO.PVT.Uo.Dead.ByEgbogah(API,Temperature))),PO.PVT.Uo.Sat.ByBeggsRobinson(B17,PO.PVT.Uo.Dead.ByEgbogah(API,Temperature)))</f>
      </c>
      <c r="F17" s="0">
        <f>IF(A17&gt;PO.PVT.Pb.ByStanding(GasGravity,API,RsAtPb,Temperature),"Undersaturated","Saturated")</f>
      </c>
    </row>
    <row r="18">
      <c r="A18" s="0">
        <v>2600</v>
      </c>
      <c r="B18" s="0">
        <f>IF(A18&gt;PO.PVT.Pb.ByStanding(GasGravity,API,RsAtPb,Temperature),RsAtPb,PO.PVT.Rs.ByStanding(GasGravity,API,A18,Temperature))</f>
      </c>
      <c r="C18" s="0">
        <f>IF(A18&gt;PO.PVT.Pb.ByStanding(GasGravity,API,RsAtPb,Temperature),PO.PVT.Bo.UnSat.ByDefinition(PO.PVT.Bo.Sat.ByStanding(GasGravity,API,B18,Temperature),PO.PVT.Co.UnSat.ByVasquezBeggs(B18,GasGravity,API,Temperature,A18),PO.PVT.Pb.ByStanding(GasGravity,API,RsAtPb,Temperature),A18),PO.PVT.Bo.Sat.ByStanding(GasGravity,API,B18,Temperature))</f>
      </c>
      <c r="D18" s="0">
        <f>IF(A18&gt;PO.PVT.Pb.ByStanding(GasGravity,API,RsAtPb,Temperature),PO.PVT.Co.UnSat.ByVasquezBeggs(B18,GasGravity,API,Temperature,A18),"")</f>
      </c>
      <c r="E18" s="0">
        <f>IF(A18&gt;PO.PVT.Pb.ByStanding(GasGravity,API,RsAtPb,Temperature),PO.PVT.Uo.UnSat.ByVasquezBeggs(A18,PO.PVT.Pb.ByStanding(GasGravity,API,RsAtPb,Temperature),PO.PVT.Uo.Sat.ByBeggsRobinson(B18,PO.PVT.Uo.Dead.ByEgbogah(API,Temperature))),PO.PVT.Uo.Sat.ByBeggsRobinson(B18,PO.PVT.Uo.Dead.ByEgbogah(API,Temperature)))</f>
      </c>
      <c r="F18" s="0">
        <f>IF(A18&gt;PO.PVT.Pb.ByStanding(GasGravity,API,RsAtPb,Temperature),"Undersaturated","Saturated")</f>
      </c>
    </row>
    <row r="19">
      <c r="A19" s="0">
        <v>2400</v>
      </c>
      <c r="B19" s="0">
        <f>IF(A19&gt;PO.PVT.Pb.ByStanding(GasGravity,API,RsAtPb,Temperature),RsAtPb,PO.PVT.Rs.ByStanding(GasGravity,API,A19,Temperature))</f>
      </c>
      <c r="C19" s="0">
        <f>IF(A19&gt;PO.PVT.Pb.ByStanding(GasGravity,API,RsAtPb,Temperature),PO.PVT.Bo.UnSat.ByDefinition(PO.PVT.Bo.Sat.ByStanding(GasGravity,API,B19,Temperature),PO.PVT.Co.UnSat.ByVasquezBeggs(B19,GasGravity,API,Temperature,A19),PO.PVT.Pb.ByStanding(GasGravity,API,RsAtPb,Temperature),A19),PO.PVT.Bo.Sat.ByStanding(GasGravity,API,B19,Temperature))</f>
      </c>
      <c r="D19" s="0">
        <f>IF(A19&gt;PO.PVT.Pb.ByStanding(GasGravity,API,RsAtPb,Temperature),PO.PVT.Co.UnSat.ByVasquezBeggs(B19,GasGravity,API,Temperature,A19),"")</f>
      </c>
      <c r="E19" s="0">
        <f>IF(A19&gt;PO.PVT.Pb.ByStanding(GasGravity,API,RsAtPb,Temperature),PO.PVT.Uo.UnSat.ByVasquezBeggs(A19,PO.PVT.Pb.ByStanding(GasGravity,API,RsAtPb,Temperature),PO.PVT.Uo.Sat.ByBeggsRobinson(B19,PO.PVT.Uo.Dead.ByEgbogah(API,Temperature))),PO.PVT.Uo.Sat.ByBeggsRobinson(B19,PO.PVT.Uo.Dead.ByEgbogah(API,Temperature)))</f>
      </c>
      <c r="F19" s="0">
        <f>IF(A19&gt;PO.PVT.Pb.ByStanding(GasGravity,API,RsAtPb,Temperature),"Undersaturated","Saturated")</f>
      </c>
    </row>
    <row r="20">
      <c r="A20" s="0">
        <v>2200</v>
      </c>
      <c r="B20" s="0">
        <f>IF(A20&gt;PO.PVT.Pb.ByStanding(GasGravity,API,RsAtPb,Temperature),RsAtPb,PO.PVT.Rs.ByStanding(GasGravity,API,A20,Temperature))</f>
      </c>
      <c r="C20" s="0">
        <f>IF(A20&gt;PO.PVT.Pb.ByStanding(GasGravity,API,RsAtPb,Temperature),PO.PVT.Bo.UnSat.ByDefinition(PO.PVT.Bo.Sat.ByStanding(GasGravity,API,B20,Temperature),PO.PVT.Co.UnSat.ByVasquezBeggs(B20,GasGravity,API,Temperature,A20),PO.PVT.Pb.ByStanding(GasGravity,API,RsAtPb,Temperature),A20),PO.PVT.Bo.Sat.ByStanding(GasGravity,API,B20,Temperature))</f>
      </c>
      <c r="D20" s="0">
        <f>IF(A20&gt;PO.PVT.Pb.ByStanding(GasGravity,API,RsAtPb,Temperature),PO.PVT.Co.UnSat.ByVasquezBeggs(B20,GasGravity,API,Temperature,A20),"")</f>
      </c>
      <c r="E20" s="0">
        <f>IF(A20&gt;PO.PVT.Pb.ByStanding(GasGravity,API,RsAtPb,Temperature),PO.PVT.Uo.UnSat.ByVasquezBeggs(A20,PO.PVT.Pb.ByStanding(GasGravity,API,RsAtPb,Temperature),PO.PVT.Uo.Sat.ByBeggsRobinson(B20,PO.PVT.Uo.Dead.ByEgbogah(API,Temperature))),PO.PVT.Uo.Sat.ByBeggsRobinson(B20,PO.PVT.Uo.Dead.ByEgbogah(API,Temperature)))</f>
      </c>
      <c r="F20" s="0">
        <f>IF(A20&gt;PO.PVT.Pb.ByStanding(GasGravity,API,RsAtPb,Temperature),"Undersaturated","Saturated")</f>
      </c>
    </row>
    <row r="21">
      <c r="A21" s="0">
        <v>2000</v>
      </c>
      <c r="B21" s="0">
        <f>IF(A21&gt;PO.PVT.Pb.ByStanding(GasGravity,API,RsAtPb,Temperature),RsAtPb,PO.PVT.Rs.ByStanding(GasGravity,API,A21,Temperature))</f>
      </c>
      <c r="C21" s="0">
        <f>IF(A21&gt;PO.PVT.Pb.ByStanding(GasGravity,API,RsAtPb,Temperature),PO.PVT.Bo.UnSat.ByDefinition(PO.PVT.Bo.Sat.ByStanding(GasGravity,API,B21,Temperature),PO.PVT.Co.UnSat.ByVasquezBeggs(B21,GasGravity,API,Temperature,A21),PO.PVT.Pb.ByStanding(GasGravity,API,RsAtPb,Temperature),A21),PO.PVT.Bo.Sat.ByStanding(GasGravity,API,B21,Temperature))</f>
      </c>
      <c r="D21" s="0">
        <f>IF(A21&gt;PO.PVT.Pb.ByStanding(GasGravity,API,RsAtPb,Temperature),PO.PVT.Co.UnSat.ByVasquezBeggs(B21,GasGravity,API,Temperature,A21),"")</f>
      </c>
      <c r="E21" s="0">
        <f>IF(A21&gt;PO.PVT.Pb.ByStanding(GasGravity,API,RsAtPb,Temperature),PO.PVT.Uo.UnSat.ByVasquezBeggs(A21,PO.PVT.Pb.ByStanding(GasGravity,API,RsAtPb,Temperature),PO.PVT.Uo.Sat.ByBeggsRobinson(B21,PO.PVT.Uo.Dead.ByEgbogah(API,Temperature))),PO.PVT.Uo.Sat.ByBeggsRobinson(B21,PO.PVT.Uo.Dead.ByEgbogah(API,Temperature)))</f>
      </c>
      <c r="F21" s="0">
        <f>IF(A21&gt;PO.PVT.Pb.ByStanding(GasGravity,API,RsAtPb,Temperature),"Undersaturated","Saturated")</f>
      </c>
    </row>
    <row r="22">
      <c r="A22" s="0">
        <v>1800</v>
      </c>
      <c r="B22" s="0">
        <f>IF(A22&gt;PO.PVT.Pb.ByStanding(GasGravity,API,RsAtPb,Temperature),RsAtPb,PO.PVT.Rs.ByStanding(GasGravity,API,A22,Temperature))</f>
      </c>
      <c r="C22" s="0">
        <f>IF(A22&gt;PO.PVT.Pb.ByStanding(GasGravity,API,RsAtPb,Temperature),PO.PVT.Bo.UnSat.ByDefinition(PO.PVT.Bo.Sat.ByStanding(GasGravity,API,B22,Temperature),PO.PVT.Co.UnSat.ByVasquezBeggs(B22,GasGravity,API,Temperature,A22),PO.PVT.Pb.ByStanding(GasGravity,API,RsAtPb,Temperature),A22),PO.PVT.Bo.Sat.ByStanding(GasGravity,API,B22,Temperature))</f>
      </c>
      <c r="D22" s="0">
        <f>IF(A22&gt;PO.PVT.Pb.ByStanding(GasGravity,API,RsAtPb,Temperature),PO.PVT.Co.UnSat.ByVasquezBeggs(B22,GasGravity,API,Temperature,A22),"")</f>
      </c>
      <c r="E22" s="0">
        <f>IF(A22&gt;PO.PVT.Pb.ByStanding(GasGravity,API,RsAtPb,Temperature),PO.PVT.Uo.UnSat.ByVasquezBeggs(A22,PO.PVT.Pb.ByStanding(GasGravity,API,RsAtPb,Temperature),PO.PVT.Uo.Sat.ByBeggsRobinson(B22,PO.PVT.Uo.Dead.ByEgbogah(API,Temperature))),PO.PVT.Uo.Sat.ByBeggsRobinson(B22,PO.PVT.Uo.Dead.ByEgbogah(API,Temperature)))</f>
      </c>
      <c r="F22" s="0">
        <f>IF(A22&gt;PO.PVT.Pb.ByStanding(GasGravity,API,RsAtPb,Temperature),"Undersaturated","Saturated")</f>
      </c>
    </row>
    <row r="23">
      <c r="A23" s="0">
        <v>1600</v>
      </c>
      <c r="B23" s="0">
        <f>IF(A23&gt;PO.PVT.Pb.ByStanding(GasGravity,API,RsAtPb,Temperature),RsAtPb,PO.PVT.Rs.ByStanding(GasGravity,API,A23,Temperature))</f>
      </c>
      <c r="C23" s="0">
        <f>IF(A23&gt;PO.PVT.Pb.ByStanding(GasGravity,API,RsAtPb,Temperature),PO.PVT.Bo.UnSat.ByDefinition(PO.PVT.Bo.Sat.ByStanding(GasGravity,API,B23,Temperature),PO.PVT.Co.UnSat.ByVasquezBeggs(B23,GasGravity,API,Temperature,A23),PO.PVT.Pb.ByStanding(GasGravity,API,RsAtPb,Temperature),A23),PO.PVT.Bo.Sat.ByStanding(GasGravity,API,B23,Temperature))</f>
      </c>
      <c r="D23" s="0">
        <f>IF(A23&gt;PO.PVT.Pb.ByStanding(GasGravity,API,RsAtPb,Temperature),PO.PVT.Co.UnSat.ByVasquezBeggs(B23,GasGravity,API,Temperature,A23),"")</f>
      </c>
      <c r="E23" s="0">
        <f>IF(A23&gt;PO.PVT.Pb.ByStanding(GasGravity,API,RsAtPb,Temperature),PO.PVT.Uo.UnSat.ByVasquezBeggs(A23,PO.PVT.Pb.ByStanding(GasGravity,API,RsAtPb,Temperature),PO.PVT.Uo.Sat.ByBeggsRobinson(B23,PO.PVT.Uo.Dead.ByEgbogah(API,Temperature))),PO.PVT.Uo.Sat.ByBeggsRobinson(B23,PO.PVT.Uo.Dead.ByEgbogah(API,Temperature)))</f>
      </c>
      <c r="F23" s="0">
        <f>IF(A23&gt;PO.PVT.Pb.ByStanding(GasGravity,API,RsAtPb,Temperature),"Undersaturated","Saturated")</f>
      </c>
    </row>
    <row r="24">
      <c r="A24" s="0">
        <v>1400</v>
      </c>
      <c r="B24" s="0">
        <f>IF(A24&gt;PO.PVT.Pb.ByStanding(GasGravity,API,RsAtPb,Temperature),RsAtPb,PO.PVT.Rs.ByStanding(GasGravity,API,A24,Temperature))</f>
      </c>
      <c r="C24" s="0">
        <f>IF(A24&gt;PO.PVT.Pb.ByStanding(GasGravity,API,RsAtPb,Temperature),PO.PVT.Bo.UnSat.ByDefinition(PO.PVT.Bo.Sat.ByStanding(GasGravity,API,B24,Temperature),PO.PVT.Co.UnSat.ByVasquezBeggs(B24,GasGravity,API,Temperature,A24),PO.PVT.Pb.ByStanding(GasGravity,API,RsAtPb,Temperature),A24),PO.PVT.Bo.Sat.ByStanding(GasGravity,API,B24,Temperature))</f>
      </c>
      <c r="D24" s="0">
        <f>IF(A24&gt;PO.PVT.Pb.ByStanding(GasGravity,API,RsAtPb,Temperature),PO.PVT.Co.UnSat.ByVasquezBeggs(B24,GasGravity,API,Temperature,A24),"")</f>
      </c>
      <c r="E24" s="0">
        <f>IF(A24&gt;PO.PVT.Pb.ByStanding(GasGravity,API,RsAtPb,Temperature),PO.PVT.Uo.UnSat.ByVasquezBeggs(A24,PO.PVT.Pb.ByStanding(GasGravity,API,RsAtPb,Temperature),PO.PVT.Uo.Sat.ByBeggsRobinson(B24,PO.PVT.Uo.Dead.ByEgbogah(API,Temperature))),PO.PVT.Uo.Sat.ByBeggsRobinson(B24,PO.PVT.Uo.Dead.ByEgbogah(API,Temperature)))</f>
      </c>
      <c r="F24" s="0">
        <f>IF(A24&gt;PO.PVT.Pb.ByStanding(GasGravity,API,RsAtPb,Temperature),"Undersaturated","Saturated")</f>
      </c>
    </row>
    <row r="25">
      <c r="A25" s="0">
        <v>1200</v>
      </c>
      <c r="B25" s="0">
        <f>IF(A25&gt;PO.PVT.Pb.ByStanding(GasGravity,API,RsAtPb,Temperature),RsAtPb,PO.PVT.Rs.ByStanding(GasGravity,API,A25,Temperature))</f>
      </c>
      <c r="C25" s="0">
        <f>IF(A25&gt;PO.PVT.Pb.ByStanding(GasGravity,API,RsAtPb,Temperature),PO.PVT.Bo.UnSat.ByDefinition(PO.PVT.Bo.Sat.ByStanding(GasGravity,API,B25,Temperature),PO.PVT.Co.UnSat.ByVasquezBeggs(B25,GasGravity,API,Temperature,A25),PO.PVT.Pb.ByStanding(GasGravity,API,RsAtPb,Temperature),A25),PO.PVT.Bo.Sat.ByStanding(GasGravity,API,B25,Temperature))</f>
      </c>
      <c r="D25" s="0">
        <f>IF(A25&gt;PO.PVT.Pb.ByStanding(GasGravity,API,RsAtPb,Temperature),PO.PVT.Co.UnSat.ByVasquezBeggs(B25,GasGravity,API,Temperature,A25),"")</f>
      </c>
      <c r="E25" s="0">
        <f>IF(A25&gt;PO.PVT.Pb.ByStanding(GasGravity,API,RsAtPb,Temperature),PO.PVT.Uo.UnSat.ByVasquezBeggs(A25,PO.PVT.Pb.ByStanding(GasGravity,API,RsAtPb,Temperature),PO.PVT.Uo.Sat.ByBeggsRobinson(B25,PO.PVT.Uo.Dead.ByEgbogah(API,Temperature))),PO.PVT.Uo.Sat.ByBeggsRobinson(B25,PO.PVT.Uo.Dead.ByEgbogah(API,Temperature)))</f>
      </c>
      <c r="F25" s="0">
        <f>IF(A25&gt;PO.PVT.Pb.ByStanding(GasGravity,API,RsAtPb,Temperature),"Undersaturated","Saturated")</f>
      </c>
    </row>
    <row r="26">
      <c r="A26" s="0">
        <v>1000</v>
      </c>
      <c r="B26" s="0">
        <f>IF(A26&gt;PO.PVT.Pb.ByStanding(GasGravity,API,RsAtPb,Temperature),RsAtPb,PO.PVT.Rs.ByStanding(GasGravity,API,A26,Temperature))</f>
      </c>
      <c r="C26" s="0">
        <f>IF(A26&gt;PO.PVT.Pb.ByStanding(GasGravity,API,RsAtPb,Temperature),PO.PVT.Bo.UnSat.ByDefinition(PO.PVT.Bo.Sat.ByStanding(GasGravity,API,B26,Temperature),PO.PVT.Co.UnSat.ByVasquezBeggs(B26,GasGravity,API,Temperature,A26),PO.PVT.Pb.ByStanding(GasGravity,API,RsAtPb,Temperature),A26),PO.PVT.Bo.Sat.ByStanding(GasGravity,API,B26,Temperature))</f>
      </c>
      <c r="D26" s="0">
        <f>IF(A26&gt;PO.PVT.Pb.ByStanding(GasGravity,API,RsAtPb,Temperature),PO.PVT.Co.UnSat.ByVasquezBeggs(B26,GasGravity,API,Temperature,A26),"")</f>
      </c>
      <c r="E26" s="0">
        <f>IF(A26&gt;PO.PVT.Pb.ByStanding(GasGravity,API,RsAtPb,Temperature),PO.PVT.Uo.UnSat.ByVasquezBeggs(A26,PO.PVT.Pb.ByStanding(GasGravity,API,RsAtPb,Temperature),PO.PVT.Uo.Sat.ByBeggsRobinson(B26,PO.PVT.Uo.Dead.ByEgbogah(API,Temperature))),PO.PVT.Uo.Sat.ByBeggsRobinson(B26,PO.PVT.Uo.Dead.ByEgbogah(API,Temperature)))</f>
      </c>
      <c r="F26" s="0">
        <f>IF(A26&gt;PO.PVT.Pb.ByStanding(GasGravity,API,RsAtPb,Temperature),"Undersaturated","Saturated")</f>
      </c>
    </row>
    <row r="27">
      <c r="A27" s="0">
        <v>800</v>
      </c>
      <c r="B27" s="0">
        <f>IF(A27&gt;PO.PVT.Pb.ByStanding(GasGravity,API,RsAtPb,Temperature),RsAtPb,PO.PVT.Rs.ByStanding(GasGravity,API,A27,Temperature))</f>
      </c>
      <c r="C27" s="0">
        <f>IF(A27&gt;PO.PVT.Pb.ByStanding(GasGravity,API,RsAtPb,Temperature),PO.PVT.Bo.UnSat.ByDefinition(PO.PVT.Bo.Sat.ByStanding(GasGravity,API,B27,Temperature),PO.PVT.Co.UnSat.ByVasquezBeggs(B27,GasGravity,API,Temperature,A27),PO.PVT.Pb.ByStanding(GasGravity,API,RsAtPb,Temperature),A27),PO.PVT.Bo.Sat.ByStanding(GasGravity,API,B27,Temperature))</f>
      </c>
      <c r="D27" s="0">
        <f>IF(A27&gt;PO.PVT.Pb.ByStanding(GasGravity,API,RsAtPb,Temperature),PO.PVT.Co.UnSat.ByVasquezBeggs(B27,GasGravity,API,Temperature,A27),"")</f>
      </c>
      <c r="E27" s="0">
        <f>IF(A27&gt;PO.PVT.Pb.ByStanding(GasGravity,API,RsAtPb,Temperature),PO.PVT.Uo.UnSat.ByVasquezBeggs(A27,PO.PVT.Pb.ByStanding(GasGravity,API,RsAtPb,Temperature),PO.PVT.Uo.Sat.ByBeggsRobinson(B27,PO.PVT.Uo.Dead.ByEgbogah(API,Temperature))),PO.PVT.Uo.Sat.ByBeggsRobinson(B27,PO.PVT.Uo.Dead.ByEgbogah(API,Temperature)))</f>
      </c>
      <c r="F27" s="0">
        <f>IF(A27&gt;PO.PVT.Pb.ByStanding(GasGravity,API,RsAtPb,Temperature),"Undersaturated","Saturated")</f>
      </c>
    </row>
    <row r="28">
      <c r="A28" s="0">
        <v>600</v>
      </c>
      <c r="B28" s="0">
        <f>IF(A28&gt;PO.PVT.Pb.ByStanding(GasGravity,API,RsAtPb,Temperature),RsAtPb,PO.PVT.Rs.ByStanding(GasGravity,API,A28,Temperature))</f>
      </c>
      <c r="C28" s="0">
        <f>IF(A28&gt;PO.PVT.Pb.ByStanding(GasGravity,API,RsAtPb,Temperature),PO.PVT.Bo.UnSat.ByDefinition(PO.PVT.Bo.Sat.ByStanding(GasGravity,API,B28,Temperature),PO.PVT.Co.UnSat.ByVasquezBeggs(B28,GasGravity,API,Temperature,A28),PO.PVT.Pb.ByStanding(GasGravity,API,RsAtPb,Temperature),A28),PO.PVT.Bo.Sat.ByStanding(GasGravity,API,B28,Temperature))</f>
      </c>
      <c r="D28" s="0">
        <f>IF(A28&gt;PO.PVT.Pb.ByStanding(GasGravity,API,RsAtPb,Temperature),PO.PVT.Co.UnSat.ByVasquezBeggs(B28,GasGravity,API,Temperature,A28),"")</f>
      </c>
      <c r="E28" s="0">
        <f>IF(A28&gt;PO.PVT.Pb.ByStanding(GasGravity,API,RsAtPb,Temperature),PO.PVT.Uo.UnSat.ByVasquezBeggs(A28,PO.PVT.Pb.ByStanding(GasGravity,API,RsAtPb,Temperature),PO.PVT.Uo.Sat.ByBeggsRobinson(B28,PO.PVT.Uo.Dead.ByEgbogah(API,Temperature))),PO.PVT.Uo.Sat.ByBeggsRobinson(B28,PO.PVT.Uo.Dead.ByEgbogah(API,Temperature)))</f>
      </c>
      <c r="F28" s="0">
        <f>IF(A28&gt;PO.PVT.Pb.ByStanding(GasGravity,API,RsAtPb,Temperature),"Undersaturated","Saturated")</f>
      </c>
    </row>
    <row r="29">
      <c r="A29" s="0">
        <v>400</v>
      </c>
      <c r="B29" s="0">
        <f>IF(A29&gt;PO.PVT.Pb.ByStanding(GasGravity,API,RsAtPb,Temperature),RsAtPb,PO.PVT.Rs.ByStanding(GasGravity,API,A29,Temperature))</f>
      </c>
      <c r="C29" s="0">
        <f>IF(A29&gt;PO.PVT.Pb.ByStanding(GasGravity,API,RsAtPb,Temperature),PO.PVT.Bo.UnSat.ByDefinition(PO.PVT.Bo.Sat.ByStanding(GasGravity,API,B29,Temperature),PO.PVT.Co.UnSat.ByVasquezBeggs(B29,GasGravity,API,Temperature,A29),PO.PVT.Pb.ByStanding(GasGravity,API,RsAtPb,Temperature),A29),PO.PVT.Bo.Sat.ByStanding(GasGravity,API,B29,Temperature))</f>
      </c>
      <c r="D29" s="0">
        <f>IF(A29&gt;PO.PVT.Pb.ByStanding(GasGravity,API,RsAtPb,Temperature),PO.PVT.Co.UnSat.ByVasquezBeggs(B29,GasGravity,API,Temperature,A29),"")</f>
      </c>
      <c r="E29" s="0">
        <f>IF(A29&gt;PO.PVT.Pb.ByStanding(GasGravity,API,RsAtPb,Temperature),PO.PVT.Uo.UnSat.ByVasquezBeggs(A29,PO.PVT.Pb.ByStanding(GasGravity,API,RsAtPb,Temperature),PO.PVT.Uo.Sat.ByBeggsRobinson(B29,PO.PVT.Uo.Dead.ByEgbogah(API,Temperature))),PO.PVT.Uo.Sat.ByBeggsRobinson(B29,PO.PVT.Uo.Dead.ByEgbogah(API,Temperature)))</f>
      </c>
      <c r="F29" s="0">
        <f>IF(A29&gt;PO.PVT.Pb.ByStanding(GasGravity,API,RsAtPb,Temperature),"Undersaturated","Saturated")</f>
      </c>
    </row>
    <row r="30">
      <c r="A30" s="0">
        <v>200</v>
      </c>
      <c r="B30" s="0">
        <f>IF(A30&gt;PO.PVT.Pb.ByStanding(GasGravity,API,RsAtPb,Temperature),RsAtPb,PO.PVT.Rs.ByStanding(GasGravity,API,A30,Temperature))</f>
      </c>
      <c r="C30" s="0">
        <f>IF(A30&gt;PO.PVT.Pb.ByStanding(GasGravity,API,RsAtPb,Temperature),PO.PVT.Bo.UnSat.ByDefinition(PO.PVT.Bo.Sat.ByStanding(GasGravity,API,B30,Temperature),PO.PVT.Co.UnSat.ByVasquezBeggs(B30,GasGravity,API,Temperature,A30),PO.PVT.Pb.ByStanding(GasGravity,API,RsAtPb,Temperature),A30),PO.PVT.Bo.Sat.ByStanding(GasGravity,API,B30,Temperature))</f>
      </c>
      <c r="D30" s="0">
        <f>IF(A30&gt;PO.PVT.Pb.ByStanding(GasGravity,API,RsAtPb,Temperature),PO.PVT.Co.UnSat.ByVasquezBeggs(B30,GasGravity,API,Temperature,A30),"")</f>
      </c>
      <c r="E30" s="0">
        <f>IF(A30&gt;PO.PVT.Pb.ByStanding(GasGravity,API,RsAtPb,Temperature),PO.PVT.Uo.UnSat.ByVasquezBeggs(A30,PO.PVT.Pb.ByStanding(GasGravity,API,RsAtPb,Temperature),PO.PVT.Uo.Sat.ByBeggsRobinson(B30,PO.PVT.Uo.Dead.ByEgbogah(API,Temperature))),PO.PVT.Uo.Sat.ByBeggsRobinson(B30,PO.PVT.Uo.Dead.ByEgbogah(API,Temperature)))</f>
      </c>
      <c r="F30" s="0">
        <f>IF(A30&gt;PO.PVT.Pb.ByStanding(GasGravity,API,RsAtPb,Temperature),"Undersaturated","Saturated")</f>
      </c>
    </row>
  </sheetData>
  <mergeCells>
    <mergeCell ref="A2:F2"/>
    <mergeCell ref="A4:C4"/>
  </mergeCells>
  <headerFooter/>
  <drawing r:id="rId1"/>
</worksheet>
</file>

<file path=xl/worksheets/sheet3.xml><?xml version="1.0" encoding="utf-8"?>
<worksheet xmlns:r="http://schemas.openxmlformats.org/officeDocument/2006/relationships" xmlns="http://schemas.openxmlformats.org/spreadsheetml/2006/main" xmlns:mc="http://schemas.openxmlformats.org/markup-compatibility/2006" xmlns:xr="http://schemas.microsoft.com/office/spreadsheetml/2014/revision" mc:Ignorable="xr ">
  <dimension ref="A1:F35"/>
  <sheetViews>
    <sheetView workbookViewId="0"/>
  </sheetViews>
  <sheetFormatPr defaultRowHeight="15"/>
  <cols>
    <col min="1" max="1" width="12" customWidth="1"/>
    <col min="2" max="2" width="14" customWidth="1"/>
    <col min="3" max="3" width="16" customWidth="1"/>
    <col min="4" max="4" width="18" customWidth="1"/>
    <col min="5" max="5" width="16" customWidth="1"/>
  </cols>
  <sheetData>
    <row r="1">
      <c r="A1" s="1" t="s">
        <v>32</v>
      </c>
    </row>
    <row r="2" ht="45" customHeight="1">
      <c r="A2" s="2" t="s">
        <v>33</v>
      </c>
      <c r="B2" s="2"/>
      <c r="C2" s="2"/>
      <c r="D2" s="2"/>
      <c r="E2" s="2"/>
      <c r="F2" s="2"/>
    </row>
    <row r="4">
      <c r="A4" s="3" t="s">
        <v>34</v>
      </c>
      <c r="B4" s="3"/>
      <c r="C4" s="3"/>
    </row>
    <row r="5">
      <c r="A5" s="0" t="s">
        <v>35</v>
      </c>
      <c r="B5" s="0">
        <f>PO.PVT.Ppc.BySutton(GasGravity)</f>
      </c>
      <c r="C5" s="0" t="s">
        <v>13</v>
      </c>
    </row>
    <row r="6">
      <c r="A6" s="0" t="s">
        <v>36</v>
      </c>
      <c r="B6" s="0">
        <f>PO.PVT.Tpc.BySutton(GasGravity)</f>
      </c>
      <c r="C6" s="0" t="s">
        <v>18</v>
      </c>
    </row>
    <row r="7">
      <c r="A7" s="0" t="s">
        <v>37</v>
      </c>
      <c r="B7" s="0">
        <f>Temperature+459.67</f>
      </c>
      <c r="C7" s="0" t="s">
        <v>18</v>
      </c>
    </row>
    <row r="9">
      <c r="A9" s="3" t="s">
        <v>38</v>
      </c>
      <c r="B9" s="3"/>
      <c r="C9" s="3"/>
    </row>
    <row r="10">
      <c r="A10" s="1" t="s">
        <v>26</v>
      </c>
      <c r="B10" s="1" t="s">
        <v>39</v>
      </c>
      <c r="C10" s="1" t="s">
        <v>40</v>
      </c>
      <c r="D10" s="1" t="s">
        <v>41</v>
      </c>
      <c r="E10" s="1" t="s">
        <v>42</v>
      </c>
    </row>
    <row r="11">
      <c r="A11" s="0">
        <v>5000</v>
      </c>
      <c r="B11" s="0">
        <f>PO.PVT.Z.ByBrillBeggs(A11/$B$5,$B$7/$B$6)</f>
      </c>
      <c r="C11" s="0">
        <f>PO.PVT.Bg.ByDefinition(A11,$B$7,B11)</f>
      </c>
      <c r="D11" s="0">
        <f>PO.PVT.Ug.ByLGE(B11,GasGravity,A11,$B$7)</f>
      </c>
      <c r="E11" s="0">
        <f>PO.PVT.Cg.ByDefinition(A11,$B$7,GasGravity)</f>
      </c>
    </row>
    <row r="12">
      <c r="A12" s="0">
        <v>4800</v>
      </c>
      <c r="B12" s="0">
        <f>PO.PVT.Z.ByBrillBeggs(A12/$B$5,$B$7/$B$6)</f>
      </c>
      <c r="C12" s="0">
        <f>PO.PVT.Bg.ByDefinition(A12,$B$7,B12)</f>
      </c>
      <c r="D12" s="0">
        <f>PO.PVT.Ug.ByLGE(B12,GasGravity,A12,$B$7)</f>
      </c>
      <c r="E12" s="0">
        <f>PO.PVT.Cg.ByDefinition(A12,$B$7,GasGravity)</f>
      </c>
    </row>
    <row r="13">
      <c r="A13" s="0">
        <v>4600</v>
      </c>
      <c r="B13" s="0">
        <f>PO.PVT.Z.ByBrillBeggs(A13/$B$5,$B$7/$B$6)</f>
      </c>
      <c r="C13" s="0">
        <f>PO.PVT.Bg.ByDefinition(A13,$B$7,B13)</f>
      </c>
      <c r="D13" s="0">
        <f>PO.PVT.Ug.ByLGE(B13,GasGravity,A13,$B$7)</f>
      </c>
      <c r="E13" s="0">
        <f>PO.PVT.Cg.ByDefinition(A13,$B$7,GasGravity)</f>
      </c>
    </row>
    <row r="14">
      <c r="A14" s="0">
        <v>4400</v>
      </c>
      <c r="B14" s="0">
        <f>PO.PVT.Z.ByBrillBeggs(A14/$B$5,$B$7/$B$6)</f>
      </c>
      <c r="C14" s="0">
        <f>PO.PVT.Bg.ByDefinition(A14,$B$7,B14)</f>
      </c>
      <c r="D14" s="0">
        <f>PO.PVT.Ug.ByLGE(B14,GasGravity,A14,$B$7)</f>
      </c>
      <c r="E14" s="0">
        <f>PO.PVT.Cg.ByDefinition(A14,$B$7,GasGravity)</f>
      </c>
    </row>
    <row r="15">
      <c r="A15" s="0">
        <v>4200</v>
      </c>
      <c r="B15" s="0">
        <f>PO.PVT.Z.ByBrillBeggs(A15/$B$5,$B$7/$B$6)</f>
      </c>
      <c r="C15" s="0">
        <f>PO.PVT.Bg.ByDefinition(A15,$B$7,B15)</f>
      </c>
      <c r="D15" s="0">
        <f>PO.PVT.Ug.ByLGE(B15,GasGravity,A15,$B$7)</f>
      </c>
      <c r="E15" s="0">
        <f>PO.PVT.Cg.ByDefinition(A15,$B$7,GasGravity)</f>
      </c>
    </row>
    <row r="16">
      <c r="A16" s="0">
        <v>4000</v>
      </c>
      <c r="B16" s="0">
        <f>PO.PVT.Z.ByBrillBeggs(A16/$B$5,$B$7/$B$6)</f>
      </c>
      <c r="C16" s="0">
        <f>PO.PVT.Bg.ByDefinition(A16,$B$7,B16)</f>
      </c>
      <c r="D16" s="0">
        <f>PO.PVT.Ug.ByLGE(B16,GasGravity,A16,$B$7)</f>
      </c>
      <c r="E16" s="0">
        <f>PO.PVT.Cg.ByDefinition(A16,$B$7,GasGravity)</f>
      </c>
    </row>
    <row r="17">
      <c r="A17" s="0">
        <v>3800</v>
      </c>
      <c r="B17" s="0">
        <f>PO.PVT.Z.ByBrillBeggs(A17/$B$5,$B$7/$B$6)</f>
      </c>
      <c r="C17" s="0">
        <f>PO.PVT.Bg.ByDefinition(A17,$B$7,B17)</f>
      </c>
      <c r="D17" s="0">
        <f>PO.PVT.Ug.ByLGE(B17,GasGravity,A17,$B$7)</f>
      </c>
      <c r="E17" s="0">
        <f>PO.PVT.Cg.ByDefinition(A17,$B$7,GasGravity)</f>
      </c>
    </row>
    <row r="18">
      <c r="A18" s="0">
        <v>3600</v>
      </c>
      <c r="B18" s="0">
        <f>PO.PVT.Z.ByBrillBeggs(A18/$B$5,$B$7/$B$6)</f>
      </c>
      <c r="C18" s="0">
        <f>PO.PVT.Bg.ByDefinition(A18,$B$7,B18)</f>
      </c>
      <c r="D18" s="0">
        <f>PO.PVT.Ug.ByLGE(B18,GasGravity,A18,$B$7)</f>
      </c>
      <c r="E18" s="0">
        <f>PO.PVT.Cg.ByDefinition(A18,$B$7,GasGravity)</f>
      </c>
    </row>
    <row r="19">
      <c r="A19" s="0">
        <v>3400</v>
      </c>
      <c r="B19" s="0">
        <f>PO.PVT.Z.ByBrillBeggs(A19/$B$5,$B$7/$B$6)</f>
      </c>
      <c r="C19" s="0">
        <f>PO.PVT.Bg.ByDefinition(A19,$B$7,B19)</f>
      </c>
      <c r="D19" s="0">
        <f>PO.PVT.Ug.ByLGE(B19,GasGravity,A19,$B$7)</f>
      </c>
      <c r="E19" s="0">
        <f>PO.PVT.Cg.ByDefinition(A19,$B$7,GasGravity)</f>
      </c>
    </row>
    <row r="20">
      <c r="A20" s="0">
        <v>3200</v>
      </c>
      <c r="B20" s="0">
        <f>PO.PVT.Z.ByBrillBeggs(A20/$B$5,$B$7/$B$6)</f>
      </c>
      <c r="C20" s="0">
        <f>PO.PVT.Bg.ByDefinition(A20,$B$7,B20)</f>
      </c>
      <c r="D20" s="0">
        <f>PO.PVT.Ug.ByLGE(B20,GasGravity,A20,$B$7)</f>
      </c>
      <c r="E20" s="0">
        <f>PO.PVT.Cg.ByDefinition(A20,$B$7,GasGravity)</f>
      </c>
    </row>
    <row r="21">
      <c r="A21" s="0">
        <v>3000</v>
      </c>
      <c r="B21" s="0">
        <f>PO.PVT.Z.ByBrillBeggs(A21/$B$5,$B$7/$B$6)</f>
      </c>
      <c r="C21" s="0">
        <f>PO.PVT.Bg.ByDefinition(A21,$B$7,B21)</f>
      </c>
      <c r="D21" s="0">
        <f>PO.PVT.Ug.ByLGE(B21,GasGravity,A21,$B$7)</f>
      </c>
      <c r="E21" s="0">
        <f>PO.PVT.Cg.ByDefinition(A21,$B$7,GasGravity)</f>
      </c>
    </row>
    <row r="22">
      <c r="A22" s="0">
        <v>2800</v>
      </c>
      <c r="B22" s="0">
        <f>PO.PVT.Z.ByBrillBeggs(A22/$B$5,$B$7/$B$6)</f>
      </c>
      <c r="C22" s="0">
        <f>PO.PVT.Bg.ByDefinition(A22,$B$7,B22)</f>
      </c>
      <c r="D22" s="0">
        <f>PO.PVT.Ug.ByLGE(B22,GasGravity,A22,$B$7)</f>
      </c>
      <c r="E22" s="0">
        <f>PO.PVT.Cg.ByDefinition(A22,$B$7,GasGravity)</f>
      </c>
    </row>
    <row r="23">
      <c r="A23" s="0">
        <v>2600</v>
      </c>
      <c r="B23" s="0">
        <f>PO.PVT.Z.ByBrillBeggs(A23/$B$5,$B$7/$B$6)</f>
      </c>
      <c r="C23" s="0">
        <f>PO.PVT.Bg.ByDefinition(A23,$B$7,B23)</f>
      </c>
      <c r="D23" s="0">
        <f>PO.PVT.Ug.ByLGE(B23,GasGravity,A23,$B$7)</f>
      </c>
      <c r="E23" s="0">
        <f>PO.PVT.Cg.ByDefinition(A23,$B$7,GasGravity)</f>
      </c>
    </row>
    <row r="24">
      <c r="A24" s="0">
        <v>2400</v>
      </c>
      <c r="B24" s="0">
        <f>PO.PVT.Z.ByBrillBeggs(A24/$B$5,$B$7/$B$6)</f>
      </c>
      <c r="C24" s="0">
        <f>PO.PVT.Bg.ByDefinition(A24,$B$7,B24)</f>
      </c>
      <c r="D24" s="0">
        <f>PO.PVT.Ug.ByLGE(B24,GasGravity,A24,$B$7)</f>
      </c>
      <c r="E24" s="0">
        <f>PO.PVT.Cg.ByDefinition(A24,$B$7,GasGravity)</f>
      </c>
    </row>
    <row r="25">
      <c r="A25" s="0">
        <v>2200</v>
      </c>
      <c r="B25" s="0">
        <f>PO.PVT.Z.ByBrillBeggs(A25/$B$5,$B$7/$B$6)</f>
      </c>
      <c r="C25" s="0">
        <f>PO.PVT.Bg.ByDefinition(A25,$B$7,B25)</f>
      </c>
      <c r="D25" s="0">
        <f>PO.PVT.Ug.ByLGE(B25,GasGravity,A25,$B$7)</f>
      </c>
      <c r="E25" s="0">
        <f>PO.PVT.Cg.ByDefinition(A25,$B$7,GasGravity)</f>
      </c>
    </row>
    <row r="26">
      <c r="A26" s="0">
        <v>2000</v>
      </c>
      <c r="B26" s="0">
        <f>PO.PVT.Z.ByBrillBeggs(A26/$B$5,$B$7/$B$6)</f>
      </c>
      <c r="C26" s="0">
        <f>PO.PVT.Bg.ByDefinition(A26,$B$7,B26)</f>
      </c>
      <c r="D26" s="0">
        <f>PO.PVT.Ug.ByLGE(B26,GasGravity,A26,$B$7)</f>
      </c>
      <c r="E26" s="0">
        <f>PO.PVT.Cg.ByDefinition(A26,$B$7,GasGravity)</f>
      </c>
    </row>
    <row r="27">
      <c r="A27" s="0">
        <v>1800</v>
      </c>
      <c r="B27" s="0">
        <f>PO.PVT.Z.ByBrillBeggs(A27/$B$5,$B$7/$B$6)</f>
      </c>
      <c r="C27" s="0">
        <f>PO.PVT.Bg.ByDefinition(A27,$B$7,B27)</f>
      </c>
      <c r="D27" s="0">
        <f>PO.PVT.Ug.ByLGE(B27,GasGravity,A27,$B$7)</f>
      </c>
      <c r="E27" s="0">
        <f>PO.PVT.Cg.ByDefinition(A27,$B$7,GasGravity)</f>
      </c>
    </row>
    <row r="28">
      <c r="A28" s="0">
        <v>1600</v>
      </c>
      <c r="B28" s="0">
        <f>PO.PVT.Z.ByBrillBeggs(A28/$B$5,$B$7/$B$6)</f>
      </c>
      <c r="C28" s="0">
        <f>PO.PVT.Bg.ByDefinition(A28,$B$7,B28)</f>
      </c>
      <c r="D28" s="0">
        <f>PO.PVT.Ug.ByLGE(B28,GasGravity,A28,$B$7)</f>
      </c>
      <c r="E28" s="0">
        <f>PO.PVT.Cg.ByDefinition(A28,$B$7,GasGravity)</f>
      </c>
    </row>
    <row r="29">
      <c r="A29" s="0">
        <v>1400</v>
      </c>
      <c r="B29" s="0">
        <f>PO.PVT.Z.ByBrillBeggs(A29/$B$5,$B$7/$B$6)</f>
      </c>
      <c r="C29" s="0">
        <f>PO.PVT.Bg.ByDefinition(A29,$B$7,B29)</f>
      </c>
      <c r="D29" s="0">
        <f>PO.PVT.Ug.ByLGE(B29,GasGravity,A29,$B$7)</f>
      </c>
      <c r="E29" s="0">
        <f>PO.PVT.Cg.ByDefinition(A29,$B$7,GasGravity)</f>
      </c>
    </row>
    <row r="30">
      <c r="A30" s="0">
        <v>1200</v>
      </c>
      <c r="B30" s="0">
        <f>PO.PVT.Z.ByBrillBeggs(A30/$B$5,$B$7/$B$6)</f>
      </c>
      <c r="C30" s="0">
        <f>PO.PVT.Bg.ByDefinition(A30,$B$7,B30)</f>
      </c>
      <c r="D30" s="0">
        <f>PO.PVT.Ug.ByLGE(B30,GasGravity,A30,$B$7)</f>
      </c>
      <c r="E30" s="0">
        <f>PO.PVT.Cg.ByDefinition(A30,$B$7,GasGravity)</f>
      </c>
    </row>
    <row r="31">
      <c r="A31" s="0">
        <v>1000</v>
      </c>
      <c r="B31" s="0">
        <f>PO.PVT.Z.ByBrillBeggs(A31/$B$5,$B$7/$B$6)</f>
      </c>
      <c r="C31" s="0">
        <f>PO.PVT.Bg.ByDefinition(A31,$B$7,B31)</f>
      </c>
      <c r="D31" s="0">
        <f>PO.PVT.Ug.ByLGE(B31,GasGravity,A31,$B$7)</f>
      </c>
      <c r="E31" s="0">
        <f>PO.PVT.Cg.ByDefinition(A31,$B$7,GasGravity)</f>
      </c>
    </row>
    <row r="32">
      <c r="A32" s="0">
        <v>800</v>
      </c>
      <c r="B32" s="0">
        <f>PO.PVT.Z.ByBrillBeggs(A32/$B$5,$B$7/$B$6)</f>
      </c>
      <c r="C32" s="0">
        <f>PO.PVT.Bg.ByDefinition(A32,$B$7,B32)</f>
      </c>
      <c r="D32" s="0">
        <f>PO.PVT.Ug.ByLGE(B32,GasGravity,A32,$B$7)</f>
      </c>
      <c r="E32" s="0">
        <f>PO.PVT.Cg.ByDefinition(A32,$B$7,GasGravity)</f>
      </c>
    </row>
    <row r="33">
      <c r="A33" s="0">
        <v>600</v>
      </c>
      <c r="B33" s="0">
        <f>PO.PVT.Z.ByBrillBeggs(A33/$B$5,$B$7/$B$6)</f>
      </c>
      <c r="C33" s="0">
        <f>PO.PVT.Bg.ByDefinition(A33,$B$7,B33)</f>
      </c>
      <c r="D33" s="0">
        <f>PO.PVT.Ug.ByLGE(B33,GasGravity,A33,$B$7)</f>
      </c>
      <c r="E33" s="0">
        <f>PO.PVT.Cg.ByDefinition(A33,$B$7,GasGravity)</f>
      </c>
    </row>
    <row r="34">
      <c r="A34" s="0">
        <v>400</v>
      </c>
      <c r="B34" s="0">
        <f>PO.PVT.Z.ByBrillBeggs(A34/$B$5,$B$7/$B$6)</f>
      </c>
      <c r="C34" s="0">
        <f>PO.PVT.Bg.ByDefinition(A34,$B$7,B34)</f>
      </c>
      <c r="D34" s="0">
        <f>PO.PVT.Ug.ByLGE(B34,GasGravity,A34,$B$7)</f>
      </c>
      <c r="E34" s="0">
        <f>PO.PVT.Cg.ByDefinition(A34,$B$7,GasGravity)</f>
      </c>
    </row>
    <row r="35">
      <c r="A35" s="0">
        <v>200</v>
      </c>
      <c r="B35" s="0">
        <f>PO.PVT.Z.ByBrillBeggs(A35/$B$5,$B$7/$B$6)</f>
      </c>
      <c r="C35" s="0">
        <f>PO.PVT.Bg.ByDefinition(A35,$B$7,B35)</f>
      </c>
      <c r="D35" s="0">
        <f>PO.PVT.Ug.ByLGE(B35,GasGravity,A35,$B$7)</f>
      </c>
      <c r="E35" s="0">
        <f>PO.PVT.Cg.ByDefinition(A35,$B$7,GasGravity)</f>
      </c>
    </row>
  </sheetData>
  <mergeCells>
    <mergeCell ref="A2:F2"/>
    <mergeCell ref="A4:C4"/>
    <mergeCell ref="A9:C9"/>
  </mergeCells>
  <headerFooter/>
  <drawing r:id="rId1"/>
</worksheet>
</file>

<file path=xl/worksheets/sheet4.xml><?xml version="1.0" encoding="utf-8"?>
<worksheet xmlns:r="http://schemas.openxmlformats.org/officeDocument/2006/relationships" xmlns="http://schemas.openxmlformats.org/spreadsheetml/2006/main" xmlns:mc="http://schemas.openxmlformats.org/markup-compatibility/2006" xmlns:xr="http://schemas.microsoft.com/office/spreadsheetml/2014/revision" mc:Ignorable="xr ">
  <dimension ref="A1:F33"/>
  <sheetViews>
    <sheetView workbookViewId="0"/>
  </sheetViews>
  <sheetFormatPr defaultRowHeight="15"/>
  <cols>
    <col min="1" max="1" width="12" customWidth="1"/>
    <col min="2" max="2" width="16" customWidth="1"/>
    <col min="3" max="3" width="18" customWidth="1"/>
    <col min="4" max="4" width="16" customWidth="1"/>
    <col min="5" max="5" width="18" customWidth="1"/>
  </cols>
  <sheetData>
    <row r="1">
      <c r="A1" s="1" t="s">
        <v>43</v>
      </c>
    </row>
    <row r="2" ht="45" customHeight="1">
      <c r="A2" s="2" t="s">
        <v>44</v>
      </c>
      <c r="B2" s="2"/>
      <c r="C2" s="2"/>
      <c r="D2" s="2"/>
      <c r="E2" s="2"/>
      <c r="F2" s="2"/>
    </row>
    <row r="4">
      <c r="A4" s="3" t="s">
        <v>45</v>
      </c>
      <c r="B4" s="3"/>
      <c r="C4" s="3"/>
    </row>
    <row r="5">
      <c r="A5" s="0" t="s">
        <v>46</v>
      </c>
      <c r="B5" s="0">
        <f>PO.PVT.Uw.1Atm.ByMcCain(Temperature,Salinity_pct)</f>
      </c>
      <c r="C5" s="0" t="s">
        <v>47</v>
      </c>
    </row>
    <row r="7">
      <c r="A7" s="3" t="s">
        <v>48</v>
      </c>
      <c r="B7" s="3"/>
      <c r="C7" s="3"/>
    </row>
    <row r="8">
      <c r="A8" s="1" t="s">
        <v>26</v>
      </c>
      <c r="B8" s="1" t="s">
        <v>49</v>
      </c>
      <c r="C8" s="1" t="s">
        <v>50</v>
      </c>
      <c r="D8" s="1" t="s">
        <v>51</v>
      </c>
      <c r="E8" s="1" t="s">
        <v>52</v>
      </c>
    </row>
    <row r="9">
      <c r="A9" s="0">
        <v>5000</v>
      </c>
      <c r="B9" s="0">
        <f>PO.PVT.Bw.ByMcCain(A9,Temperature)</f>
      </c>
      <c r="C9" s="0">
        <f>PO.PVT.Rsw.Pure.ByMcCain(A9,Temperature)</f>
      </c>
      <c r="D9" s="0">
        <f>PO.PVT.Uw.ByMcCain(A9,$B$5)</f>
      </c>
      <c r="E9" s="0">
        <f>PO.PVT.Cw.UnSat.ByOsif(A9,Temperature,Salinity_gl)</f>
      </c>
    </row>
    <row r="10">
      <c r="A10" s="0">
        <v>4800</v>
      </c>
      <c r="B10" s="0">
        <f>PO.PVT.Bw.ByMcCain(A10,Temperature)</f>
      </c>
      <c r="C10" s="0">
        <f>PO.PVT.Rsw.Pure.ByMcCain(A10,Temperature)</f>
      </c>
      <c r="D10" s="0">
        <f>PO.PVT.Uw.ByMcCain(A10,$B$5)</f>
      </c>
      <c r="E10" s="0">
        <f>PO.PVT.Cw.UnSat.ByOsif(A10,Temperature,Salinity_gl)</f>
      </c>
    </row>
    <row r="11">
      <c r="A11" s="0">
        <v>4600</v>
      </c>
      <c r="B11" s="0">
        <f>PO.PVT.Bw.ByMcCain(A11,Temperature)</f>
      </c>
      <c r="C11" s="0">
        <f>PO.PVT.Rsw.Pure.ByMcCain(A11,Temperature)</f>
      </c>
      <c r="D11" s="0">
        <f>PO.PVT.Uw.ByMcCain(A11,$B$5)</f>
      </c>
      <c r="E11" s="0">
        <f>PO.PVT.Cw.UnSat.ByOsif(A11,Temperature,Salinity_gl)</f>
      </c>
    </row>
    <row r="12">
      <c r="A12" s="0">
        <v>4400</v>
      </c>
      <c r="B12" s="0">
        <f>PO.PVT.Bw.ByMcCain(A12,Temperature)</f>
      </c>
      <c r="C12" s="0">
        <f>PO.PVT.Rsw.Pure.ByMcCain(A12,Temperature)</f>
      </c>
      <c r="D12" s="0">
        <f>PO.PVT.Uw.ByMcCain(A12,$B$5)</f>
      </c>
      <c r="E12" s="0">
        <f>PO.PVT.Cw.UnSat.ByOsif(A12,Temperature,Salinity_gl)</f>
      </c>
    </row>
    <row r="13">
      <c r="A13" s="0">
        <v>4200</v>
      </c>
      <c r="B13" s="0">
        <f>PO.PVT.Bw.ByMcCain(A13,Temperature)</f>
      </c>
      <c r="C13" s="0">
        <f>PO.PVT.Rsw.Pure.ByMcCain(A13,Temperature)</f>
      </c>
      <c r="D13" s="0">
        <f>PO.PVT.Uw.ByMcCain(A13,$B$5)</f>
      </c>
      <c r="E13" s="0">
        <f>PO.PVT.Cw.UnSat.ByOsif(A13,Temperature,Salinity_gl)</f>
      </c>
    </row>
    <row r="14">
      <c r="A14" s="0">
        <v>4000</v>
      </c>
      <c r="B14" s="0">
        <f>PO.PVT.Bw.ByMcCain(A14,Temperature)</f>
      </c>
      <c r="C14" s="0">
        <f>PO.PVT.Rsw.Pure.ByMcCain(A14,Temperature)</f>
      </c>
      <c r="D14" s="0">
        <f>PO.PVT.Uw.ByMcCain(A14,$B$5)</f>
      </c>
      <c r="E14" s="0">
        <f>PO.PVT.Cw.UnSat.ByOsif(A14,Temperature,Salinity_gl)</f>
      </c>
    </row>
    <row r="15">
      <c r="A15" s="0">
        <v>3800</v>
      </c>
      <c r="B15" s="0">
        <f>PO.PVT.Bw.ByMcCain(A15,Temperature)</f>
      </c>
      <c r="C15" s="0">
        <f>PO.PVT.Rsw.Pure.ByMcCain(A15,Temperature)</f>
      </c>
      <c r="D15" s="0">
        <f>PO.PVT.Uw.ByMcCain(A15,$B$5)</f>
      </c>
      <c r="E15" s="0">
        <f>PO.PVT.Cw.UnSat.ByOsif(A15,Temperature,Salinity_gl)</f>
      </c>
    </row>
    <row r="16">
      <c r="A16" s="0">
        <v>3600</v>
      </c>
      <c r="B16" s="0">
        <f>PO.PVT.Bw.ByMcCain(A16,Temperature)</f>
      </c>
      <c r="C16" s="0">
        <f>PO.PVT.Rsw.Pure.ByMcCain(A16,Temperature)</f>
      </c>
      <c r="D16" s="0">
        <f>PO.PVT.Uw.ByMcCain(A16,$B$5)</f>
      </c>
      <c r="E16" s="0">
        <f>PO.PVT.Cw.UnSat.ByOsif(A16,Temperature,Salinity_gl)</f>
      </c>
    </row>
    <row r="17">
      <c r="A17" s="0">
        <v>3400</v>
      </c>
      <c r="B17" s="0">
        <f>PO.PVT.Bw.ByMcCain(A17,Temperature)</f>
      </c>
      <c r="C17" s="0">
        <f>PO.PVT.Rsw.Pure.ByMcCain(A17,Temperature)</f>
      </c>
      <c r="D17" s="0">
        <f>PO.PVT.Uw.ByMcCain(A17,$B$5)</f>
      </c>
      <c r="E17" s="0">
        <f>PO.PVT.Cw.UnSat.ByOsif(A17,Temperature,Salinity_gl)</f>
      </c>
    </row>
    <row r="18">
      <c r="A18" s="0">
        <v>3200</v>
      </c>
      <c r="B18" s="0">
        <f>PO.PVT.Bw.ByMcCain(A18,Temperature)</f>
      </c>
      <c r="C18" s="0">
        <f>PO.PVT.Rsw.Pure.ByMcCain(A18,Temperature)</f>
      </c>
      <c r="D18" s="0">
        <f>PO.PVT.Uw.ByMcCain(A18,$B$5)</f>
      </c>
      <c r="E18" s="0">
        <f>PO.PVT.Cw.UnSat.ByOsif(A18,Temperature,Salinity_gl)</f>
      </c>
    </row>
    <row r="19">
      <c r="A19" s="0">
        <v>3000</v>
      </c>
      <c r="B19" s="0">
        <f>PO.PVT.Bw.ByMcCain(A19,Temperature)</f>
      </c>
      <c r="C19" s="0">
        <f>PO.PVT.Rsw.Pure.ByMcCain(A19,Temperature)</f>
      </c>
      <c r="D19" s="0">
        <f>PO.PVT.Uw.ByMcCain(A19,$B$5)</f>
      </c>
      <c r="E19" s="0">
        <f>PO.PVT.Cw.UnSat.ByOsif(A19,Temperature,Salinity_gl)</f>
      </c>
    </row>
    <row r="20">
      <c r="A20" s="0">
        <v>2800</v>
      </c>
      <c r="B20" s="0">
        <f>PO.PVT.Bw.ByMcCain(A20,Temperature)</f>
      </c>
      <c r="C20" s="0">
        <f>PO.PVT.Rsw.Pure.ByMcCain(A20,Temperature)</f>
      </c>
      <c r="D20" s="0">
        <f>PO.PVT.Uw.ByMcCain(A20,$B$5)</f>
      </c>
      <c r="E20" s="0">
        <f>PO.PVT.Cw.UnSat.ByOsif(A20,Temperature,Salinity_gl)</f>
      </c>
    </row>
    <row r="21">
      <c r="A21" s="0">
        <v>2600</v>
      </c>
      <c r="B21" s="0">
        <f>PO.PVT.Bw.ByMcCain(A21,Temperature)</f>
      </c>
      <c r="C21" s="0">
        <f>PO.PVT.Rsw.Pure.ByMcCain(A21,Temperature)</f>
      </c>
      <c r="D21" s="0">
        <f>PO.PVT.Uw.ByMcCain(A21,$B$5)</f>
      </c>
      <c r="E21" s="0">
        <f>PO.PVT.Cw.UnSat.ByOsif(A21,Temperature,Salinity_gl)</f>
      </c>
    </row>
    <row r="22">
      <c r="A22" s="0">
        <v>2400</v>
      </c>
      <c r="B22" s="0">
        <f>PO.PVT.Bw.ByMcCain(A22,Temperature)</f>
      </c>
      <c r="C22" s="0">
        <f>PO.PVT.Rsw.Pure.ByMcCain(A22,Temperature)</f>
      </c>
      <c r="D22" s="0">
        <f>PO.PVT.Uw.ByMcCain(A22,$B$5)</f>
      </c>
      <c r="E22" s="0">
        <f>PO.PVT.Cw.UnSat.ByOsif(A22,Temperature,Salinity_gl)</f>
      </c>
    </row>
    <row r="23">
      <c r="A23" s="0">
        <v>2200</v>
      </c>
      <c r="B23" s="0">
        <f>PO.PVT.Bw.ByMcCain(A23,Temperature)</f>
      </c>
      <c r="C23" s="0">
        <f>PO.PVT.Rsw.Pure.ByMcCain(A23,Temperature)</f>
      </c>
      <c r="D23" s="0">
        <f>PO.PVT.Uw.ByMcCain(A23,$B$5)</f>
      </c>
      <c r="E23" s="0">
        <f>PO.PVT.Cw.UnSat.ByOsif(A23,Temperature,Salinity_gl)</f>
      </c>
    </row>
    <row r="24">
      <c r="A24" s="0">
        <v>2000</v>
      </c>
      <c r="B24" s="0">
        <f>PO.PVT.Bw.ByMcCain(A24,Temperature)</f>
      </c>
      <c r="C24" s="0">
        <f>PO.PVT.Rsw.Pure.ByMcCain(A24,Temperature)</f>
      </c>
      <c r="D24" s="0">
        <f>PO.PVT.Uw.ByMcCain(A24,$B$5)</f>
      </c>
      <c r="E24" s="0">
        <f>PO.PVT.Cw.UnSat.ByOsif(A24,Temperature,Salinity_gl)</f>
      </c>
    </row>
    <row r="25">
      <c r="A25" s="0">
        <v>1800</v>
      </c>
      <c r="B25" s="0">
        <f>PO.PVT.Bw.ByMcCain(A25,Temperature)</f>
      </c>
      <c r="C25" s="0">
        <f>PO.PVT.Rsw.Pure.ByMcCain(A25,Temperature)</f>
      </c>
      <c r="D25" s="0">
        <f>PO.PVT.Uw.ByMcCain(A25,$B$5)</f>
      </c>
      <c r="E25" s="0">
        <f>PO.PVT.Cw.UnSat.ByOsif(A25,Temperature,Salinity_gl)</f>
      </c>
    </row>
    <row r="26">
      <c r="A26" s="0">
        <v>1600</v>
      </c>
      <c r="B26" s="0">
        <f>PO.PVT.Bw.ByMcCain(A26,Temperature)</f>
      </c>
      <c r="C26" s="0">
        <f>PO.PVT.Rsw.Pure.ByMcCain(A26,Temperature)</f>
      </c>
      <c r="D26" s="0">
        <f>PO.PVT.Uw.ByMcCain(A26,$B$5)</f>
      </c>
      <c r="E26" s="0">
        <f>PO.PVT.Cw.UnSat.ByOsif(A26,Temperature,Salinity_gl)</f>
      </c>
    </row>
    <row r="27">
      <c r="A27" s="0">
        <v>1400</v>
      </c>
      <c r="B27" s="0">
        <f>PO.PVT.Bw.ByMcCain(A27,Temperature)</f>
      </c>
      <c r="C27" s="0">
        <f>PO.PVT.Rsw.Pure.ByMcCain(A27,Temperature)</f>
      </c>
      <c r="D27" s="0">
        <f>PO.PVT.Uw.ByMcCain(A27,$B$5)</f>
      </c>
      <c r="E27" s="0">
        <f>PO.PVT.Cw.UnSat.ByOsif(A27,Temperature,Salinity_gl)</f>
      </c>
    </row>
    <row r="28">
      <c r="A28" s="0">
        <v>1200</v>
      </c>
      <c r="B28" s="0">
        <f>PO.PVT.Bw.ByMcCain(A28,Temperature)</f>
      </c>
      <c r="C28" s="0">
        <f>PO.PVT.Rsw.Pure.ByMcCain(A28,Temperature)</f>
      </c>
      <c r="D28" s="0">
        <f>PO.PVT.Uw.ByMcCain(A28,$B$5)</f>
      </c>
      <c r="E28" s="0">
        <f>PO.PVT.Cw.UnSat.ByOsif(A28,Temperature,Salinity_gl)</f>
      </c>
    </row>
    <row r="29">
      <c r="A29" s="0">
        <v>1000</v>
      </c>
      <c r="B29" s="0">
        <f>PO.PVT.Bw.ByMcCain(A29,Temperature)</f>
      </c>
      <c r="C29" s="0">
        <f>PO.PVT.Rsw.Pure.ByMcCain(A29,Temperature)</f>
      </c>
      <c r="D29" s="0">
        <f>PO.PVT.Uw.ByMcCain(A29,$B$5)</f>
      </c>
      <c r="E29" s="0">
        <f>PO.PVT.Cw.UnSat.ByOsif(A29,Temperature,Salinity_gl)</f>
      </c>
    </row>
    <row r="30">
      <c r="A30" s="0">
        <v>800</v>
      </c>
      <c r="B30" s="0">
        <f>PO.PVT.Bw.ByMcCain(A30,Temperature)</f>
      </c>
      <c r="C30" s="0">
        <f>PO.PVT.Rsw.Pure.ByMcCain(A30,Temperature)</f>
      </c>
      <c r="D30" s="0">
        <f>PO.PVT.Uw.ByMcCain(A30,$B$5)</f>
      </c>
      <c r="E30" s="0">
        <f>PO.PVT.Cw.UnSat.ByOsif(A30,Temperature,Salinity_gl)</f>
      </c>
    </row>
    <row r="31">
      <c r="A31" s="0">
        <v>600</v>
      </c>
      <c r="B31" s="0">
        <f>PO.PVT.Bw.ByMcCain(A31,Temperature)</f>
      </c>
      <c r="C31" s="0">
        <f>PO.PVT.Rsw.Pure.ByMcCain(A31,Temperature)</f>
      </c>
      <c r="D31" s="0">
        <f>PO.PVT.Uw.ByMcCain(A31,$B$5)</f>
      </c>
      <c r="E31" s="0">
        <f>PO.PVT.Cw.UnSat.ByOsif(A31,Temperature,Salinity_gl)</f>
      </c>
    </row>
    <row r="32">
      <c r="A32" s="0">
        <v>400</v>
      </c>
      <c r="B32" s="0">
        <f>PO.PVT.Bw.ByMcCain(A32,Temperature)</f>
      </c>
      <c r="C32" s="0">
        <f>PO.PVT.Rsw.Pure.ByMcCain(A32,Temperature)</f>
      </c>
      <c r="D32" s="0">
        <f>PO.PVT.Uw.ByMcCain(A32,$B$5)</f>
      </c>
      <c r="E32" s="0">
        <f>PO.PVT.Cw.UnSat.ByOsif(A32,Temperature,Salinity_gl)</f>
      </c>
    </row>
    <row r="33">
      <c r="A33" s="0">
        <v>200</v>
      </c>
      <c r="B33" s="0">
        <f>PO.PVT.Bw.ByMcCain(A33,Temperature)</f>
      </c>
      <c r="C33" s="0">
        <f>PO.PVT.Rsw.Pure.ByMcCain(A33,Temperature)</f>
      </c>
      <c r="D33" s="0">
        <f>PO.PVT.Uw.ByMcCain(A33,$B$5)</f>
      </c>
      <c r="E33" s="0">
        <f>PO.PVT.Cw.UnSat.ByOsif(A33,Temperature,Salinity_gl)</f>
      </c>
    </row>
  </sheetData>
  <mergeCells>
    <mergeCell ref="A2:F2"/>
    <mergeCell ref="A4:C4"/>
    <mergeCell ref="A7:C7"/>
  </mergeCells>
  <headerFooter/>
  <drawing r:id="rId1"/>
</worksheet>
</file>

<file path=xl/worksheets/sheet5.xml><?xml version="1.0" encoding="utf-8"?>
<worksheet xmlns:r="http://schemas.openxmlformats.org/officeDocument/2006/relationships" xmlns="http://schemas.openxmlformats.org/spreadsheetml/2006/main" xmlns:mc="http://schemas.openxmlformats.org/markup-compatibility/2006" xmlns:xr="http://schemas.microsoft.com/office/spreadsheetml/2014/revision" mc:Ignorable="xr ">
  <dimension ref="A1:F42"/>
  <sheetViews>
    <sheetView workbookViewId="0"/>
  </sheetViews>
  <sheetFormatPr defaultRowHeight="15"/>
  <cols>
    <col min="1" max="1" width="12" customWidth="1"/>
    <col min="2" max="2" width="18" customWidth="1"/>
    <col min="3" max="3" width="18" customWidth="1"/>
    <col min="4" max="4" width="18" customWidth="1"/>
    <col min="5" max="5" width="18" customWidth="1"/>
    <col min="6" max="6" width="18" customWidth="1"/>
    <col min="7" max="7" width="18" customWidth="1"/>
  </cols>
  <sheetData>
    <row r="1">
      <c r="A1" s="1" t="s">
        <v>53</v>
      </c>
    </row>
    <row r="2" ht="45" customHeight="1">
      <c r="A2" s="2" t="s">
        <v>54</v>
      </c>
      <c r="B2" s="2"/>
      <c r="C2" s="2"/>
      <c r="D2" s="2"/>
      <c r="E2" s="2"/>
      <c r="F2" s="2"/>
    </row>
    <row r="4">
      <c r="A4" s="3" t="s">
        <v>55</v>
      </c>
      <c r="B4" s="3"/>
      <c r="C4" s="3"/>
    </row>
    <row r="5">
      <c r="A5" s="1" t="s">
        <v>26</v>
      </c>
      <c r="B5" s="1" t="s">
        <v>56</v>
      </c>
      <c r="C5" s="1" t="s">
        <v>57</v>
      </c>
      <c r="D5" s="1" t="s">
        <v>58</v>
      </c>
    </row>
    <row r="6">
      <c r="A6" s="0">
        <v>3500</v>
      </c>
      <c r="B6" s="0">
        <f>PO.PVT.Rs.ByStanding(GasGravity,API,A6,Temperature)</f>
      </c>
      <c r="C6" s="0">
        <f>PO.PVT.Rs.ByVasquezBeggs(GasGravity,API,A6,Temperature)</f>
      </c>
      <c r="D6" s="0">
        <f>PO.PVT.Rs.ByGlaso(GasGravity,API,A6,Temperature)</f>
      </c>
    </row>
    <row r="7">
      <c r="A7" s="0">
        <v>3200</v>
      </c>
      <c r="B7" s="0">
        <f>PO.PVT.Rs.ByStanding(GasGravity,API,A7,Temperature)</f>
      </c>
      <c r="C7" s="0">
        <f>PO.PVT.Rs.ByVasquezBeggs(GasGravity,API,A7,Temperature)</f>
      </c>
      <c r="D7" s="0">
        <f>PO.PVT.Rs.ByGlaso(GasGravity,API,A7,Temperature)</f>
      </c>
    </row>
    <row r="8">
      <c r="A8" s="0">
        <v>3000</v>
      </c>
      <c r="B8" s="0">
        <f>PO.PVT.Rs.ByStanding(GasGravity,API,A8,Temperature)</f>
      </c>
      <c r="C8" s="0">
        <f>PO.PVT.Rs.ByVasquezBeggs(GasGravity,API,A8,Temperature)</f>
      </c>
      <c r="D8" s="0">
        <f>PO.PVT.Rs.ByGlaso(GasGravity,API,A8,Temperature)</f>
      </c>
    </row>
    <row r="9">
      <c r="A9" s="0">
        <v>2800</v>
      </c>
      <c r="B9" s="0">
        <f>PO.PVT.Rs.ByStanding(GasGravity,API,A9,Temperature)</f>
      </c>
      <c r="C9" s="0">
        <f>PO.PVT.Rs.ByVasquezBeggs(GasGravity,API,A9,Temperature)</f>
      </c>
      <c r="D9" s="0">
        <f>PO.PVT.Rs.ByGlaso(GasGravity,API,A9,Temperature)</f>
      </c>
    </row>
    <row r="10">
      <c r="A10" s="0">
        <v>2600</v>
      </c>
      <c r="B10" s="0">
        <f>PO.PVT.Rs.ByStanding(GasGravity,API,A10,Temperature)</f>
      </c>
      <c r="C10" s="0">
        <f>PO.PVT.Rs.ByVasquezBeggs(GasGravity,API,A10,Temperature)</f>
      </c>
      <c r="D10" s="0">
        <f>PO.PVT.Rs.ByGlaso(GasGravity,API,A10,Temperature)</f>
      </c>
    </row>
    <row r="11">
      <c r="A11" s="0">
        <v>2400</v>
      </c>
      <c r="B11" s="0">
        <f>PO.PVT.Rs.ByStanding(GasGravity,API,A11,Temperature)</f>
      </c>
      <c r="C11" s="0">
        <f>PO.PVT.Rs.ByVasquezBeggs(GasGravity,API,A11,Temperature)</f>
      </c>
      <c r="D11" s="0">
        <f>PO.PVT.Rs.ByGlaso(GasGravity,API,A11,Temperature)</f>
      </c>
    </row>
    <row r="12">
      <c r="A12" s="0">
        <v>2200</v>
      </c>
      <c r="B12" s="0">
        <f>PO.PVT.Rs.ByStanding(GasGravity,API,A12,Temperature)</f>
      </c>
      <c r="C12" s="0">
        <f>PO.PVT.Rs.ByVasquezBeggs(GasGravity,API,A12,Temperature)</f>
      </c>
      <c r="D12" s="0">
        <f>PO.PVT.Rs.ByGlaso(GasGravity,API,A12,Temperature)</f>
      </c>
    </row>
    <row r="13">
      <c r="A13" s="0">
        <v>2000</v>
      </c>
      <c r="B13" s="0">
        <f>PO.PVT.Rs.ByStanding(GasGravity,API,A13,Temperature)</f>
      </c>
      <c r="C13" s="0">
        <f>PO.PVT.Rs.ByVasquezBeggs(GasGravity,API,A13,Temperature)</f>
      </c>
      <c r="D13" s="0">
        <f>PO.PVT.Rs.ByGlaso(GasGravity,API,A13,Temperature)</f>
      </c>
    </row>
    <row r="14">
      <c r="A14" s="0">
        <v>1800</v>
      </c>
      <c r="B14" s="0">
        <f>PO.PVT.Rs.ByStanding(GasGravity,API,A14,Temperature)</f>
      </c>
      <c r="C14" s="0">
        <f>PO.PVT.Rs.ByVasquezBeggs(GasGravity,API,A14,Temperature)</f>
      </c>
      <c r="D14" s="0">
        <f>PO.PVT.Rs.ByGlaso(GasGravity,API,A14,Temperature)</f>
      </c>
    </row>
    <row r="15">
      <c r="A15" s="0">
        <v>1600</v>
      </c>
      <c r="B15" s="0">
        <f>PO.PVT.Rs.ByStanding(GasGravity,API,A15,Temperature)</f>
      </c>
      <c r="C15" s="0">
        <f>PO.PVT.Rs.ByVasquezBeggs(GasGravity,API,A15,Temperature)</f>
      </c>
      <c r="D15" s="0">
        <f>PO.PVT.Rs.ByGlaso(GasGravity,API,A15,Temperature)</f>
      </c>
    </row>
    <row r="16">
      <c r="A16" s="0">
        <v>1400</v>
      </c>
      <c r="B16" s="0">
        <f>PO.PVT.Rs.ByStanding(GasGravity,API,A16,Temperature)</f>
      </c>
      <c r="C16" s="0">
        <f>PO.PVT.Rs.ByVasquezBeggs(GasGravity,API,A16,Temperature)</f>
      </c>
      <c r="D16" s="0">
        <f>PO.PVT.Rs.ByGlaso(GasGravity,API,A16,Temperature)</f>
      </c>
    </row>
    <row r="17">
      <c r="A17" s="0">
        <v>1200</v>
      </c>
      <c r="B17" s="0">
        <f>PO.PVT.Rs.ByStanding(GasGravity,API,A17,Temperature)</f>
      </c>
      <c r="C17" s="0">
        <f>PO.PVT.Rs.ByVasquezBeggs(GasGravity,API,A17,Temperature)</f>
      </c>
      <c r="D17" s="0">
        <f>PO.PVT.Rs.ByGlaso(GasGravity,API,A17,Temperature)</f>
      </c>
    </row>
    <row r="18">
      <c r="A18" s="0">
        <v>1000</v>
      </c>
      <c r="B18" s="0">
        <f>PO.PVT.Rs.ByStanding(GasGravity,API,A18,Temperature)</f>
      </c>
      <c r="C18" s="0">
        <f>PO.PVT.Rs.ByVasquezBeggs(GasGravity,API,A18,Temperature)</f>
      </c>
      <c r="D18" s="0">
        <f>PO.PVT.Rs.ByGlaso(GasGravity,API,A18,Temperature)</f>
      </c>
    </row>
    <row r="19">
      <c r="A19" s="0">
        <v>800</v>
      </c>
      <c r="B19" s="0">
        <f>PO.PVT.Rs.ByStanding(GasGravity,API,A19,Temperature)</f>
      </c>
      <c r="C19" s="0">
        <f>PO.PVT.Rs.ByVasquezBeggs(GasGravity,API,A19,Temperature)</f>
      </c>
      <c r="D19" s="0">
        <f>PO.PVT.Rs.ByGlaso(GasGravity,API,A19,Temperature)</f>
      </c>
    </row>
    <row r="20">
      <c r="A20" s="0">
        <v>600</v>
      </c>
      <c r="B20" s="0">
        <f>PO.PVT.Rs.ByStanding(GasGravity,API,A20,Temperature)</f>
      </c>
      <c r="C20" s="0">
        <f>PO.PVT.Rs.ByVasquezBeggs(GasGravity,API,A20,Temperature)</f>
      </c>
      <c r="D20" s="0">
        <f>PO.PVT.Rs.ByGlaso(GasGravity,API,A20,Temperature)</f>
      </c>
    </row>
    <row r="21">
      <c r="A21" s="0">
        <v>400</v>
      </c>
      <c r="B21" s="0">
        <f>PO.PVT.Rs.ByStanding(GasGravity,API,A21,Temperature)</f>
      </c>
      <c r="C21" s="0">
        <f>PO.PVT.Rs.ByVasquezBeggs(GasGravity,API,A21,Temperature)</f>
      </c>
      <c r="D21" s="0">
        <f>PO.PVT.Rs.ByGlaso(GasGravity,API,A21,Temperature)</f>
      </c>
    </row>
    <row r="22">
      <c r="A22" s="0">
        <v>200</v>
      </c>
      <c r="B22" s="0">
        <f>PO.PVT.Rs.ByStanding(GasGravity,API,A22,Temperature)</f>
      </c>
      <c r="C22" s="0">
        <f>PO.PVT.Rs.ByVasquezBeggs(GasGravity,API,A22,Temperature)</f>
      </c>
      <c r="D22" s="0">
        <f>PO.PVT.Rs.ByGlaso(GasGravity,API,A22,Temperature)</f>
      </c>
    </row>
    <row r="24">
      <c r="A24" s="3" t="s">
        <v>59</v>
      </c>
      <c r="B24" s="3"/>
      <c r="C24" s="3"/>
    </row>
    <row r="25">
      <c r="A25" s="1" t="s">
        <v>26</v>
      </c>
      <c r="B25" s="1" t="s">
        <v>60</v>
      </c>
      <c r="C25" s="1" t="s">
        <v>61</v>
      </c>
      <c r="D25" s="1" t="s">
        <v>62</v>
      </c>
    </row>
    <row r="26">
      <c r="A26" s="0">
        <v>3500</v>
      </c>
      <c r="B26" s="0">
        <f>PO.PVT.Bo.Sat.ByStanding(GasGravity,API,B6,Temperature)</f>
      </c>
      <c r="C26" s="0">
        <f>PO.PVT.Bo.Sat.ByVasquezBeggs(GasGravity,API,C6,Temperature)</f>
      </c>
      <c r="D26" s="0">
        <f>PO.PVT.Bo.Sat.ByGlaso(GasGravity,API,D6,Temperature)</f>
      </c>
    </row>
    <row r="27">
      <c r="A27" s="0">
        <v>3200</v>
      </c>
      <c r="B27" s="0">
        <f>PO.PVT.Bo.Sat.ByStanding(GasGravity,API,B7,Temperature)</f>
      </c>
      <c r="C27" s="0">
        <f>PO.PVT.Bo.Sat.ByVasquezBeggs(GasGravity,API,C7,Temperature)</f>
      </c>
      <c r="D27" s="0">
        <f>PO.PVT.Bo.Sat.ByGlaso(GasGravity,API,D7,Temperature)</f>
      </c>
    </row>
    <row r="28">
      <c r="A28" s="0">
        <v>3000</v>
      </c>
      <c r="B28" s="0">
        <f>PO.PVT.Bo.Sat.ByStanding(GasGravity,API,B8,Temperature)</f>
      </c>
      <c r="C28" s="0">
        <f>PO.PVT.Bo.Sat.ByVasquezBeggs(GasGravity,API,C8,Temperature)</f>
      </c>
      <c r="D28" s="0">
        <f>PO.PVT.Bo.Sat.ByGlaso(GasGravity,API,D8,Temperature)</f>
      </c>
    </row>
    <row r="29">
      <c r="A29" s="0">
        <v>2800</v>
      </c>
      <c r="B29" s="0">
        <f>PO.PVT.Bo.Sat.ByStanding(GasGravity,API,B9,Temperature)</f>
      </c>
      <c r="C29" s="0">
        <f>PO.PVT.Bo.Sat.ByVasquezBeggs(GasGravity,API,C9,Temperature)</f>
      </c>
      <c r="D29" s="0">
        <f>PO.PVT.Bo.Sat.ByGlaso(GasGravity,API,D9,Temperature)</f>
      </c>
    </row>
    <row r="30">
      <c r="A30" s="0">
        <v>2600</v>
      </c>
      <c r="B30" s="0">
        <f>PO.PVT.Bo.Sat.ByStanding(GasGravity,API,B10,Temperature)</f>
      </c>
      <c r="C30" s="0">
        <f>PO.PVT.Bo.Sat.ByVasquezBeggs(GasGravity,API,C10,Temperature)</f>
      </c>
      <c r="D30" s="0">
        <f>PO.PVT.Bo.Sat.ByGlaso(GasGravity,API,D10,Temperature)</f>
      </c>
    </row>
    <row r="31">
      <c r="A31" s="0">
        <v>2400</v>
      </c>
      <c r="B31" s="0">
        <f>PO.PVT.Bo.Sat.ByStanding(GasGravity,API,B11,Temperature)</f>
      </c>
      <c r="C31" s="0">
        <f>PO.PVT.Bo.Sat.ByVasquezBeggs(GasGravity,API,C11,Temperature)</f>
      </c>
      <c r="D31" s="0">
        <f>PO.PVT.Bo.Sat.ByGlaso(GasGravity,API,D11,Temperature)</f>
      </c>
    </row>
    <row r="32">
      <c r="A32" s="0">
        <v>2200</v>
      </c>
      <c r="B32" s="0">
        <f>PO.PVT.Bo.Sat.ByStanding(GasGravity,API,B12,Temperature)</f>
      </c>
      <c r="C32" s="0">
        <f>PO.PVT.Bo.Sat.ByVasquezBeggs(GasGravity,API,C12,Temperature)</f>
      </c>
      <c r="D32" s="0">
        <f>PO.PVT.Bo.Sat.ByGlaso(GasGravity,API,D12,Temperature)</f>
      </c>
    </row>
    <row r="33">
      <c r="A33" s="0">
        <v>2000</v>
      </c>
      <c r="B33" s="0">
        <f>PO.PVT.Bo.Sat.ByStanding(GasGravity,API,B13,Temperature)</f>
      </c>
      <c r="C33" s="0">
        <f>PO.PVT.Bo.Sat.ByVasquezBeggs(GasGravity,API,C13,Temperature)</f>
      </c>
      <c r="D33" s="0">
        <f>PO.PVT.Bo.Sat.ByGlaso(GasGravity,API,D13,Temperature)</f>
      </c>
    </row>
    <row r="34">
      <c r="A34" s="0">
        <v>1800</v>
      </c>
      <c r="B34" s="0">
        <f>PO.PVT.Bo.Sat.ByStanding(GasGravity,API,B14,Temperature)</f>
      </c>
      <c r="C34" s="0">
        <f>PO.PVT.Bo.Sat.ByVasquezBeggs(GasGravity,API,C14,Temperature)</f>
      </c>
      <c r="D34" s="0">
        <f>PO.PVT.Bo.Sat.ByGlaso(GasGravity,API,D14,Temperature)</f>
      </c>
    </row>
    <row r="35">
      <c r="A35" s="0">
        <v>1600</v>
      </c>
      <c r="B35" s="0">
        <f>PO.PVT.Bo.Sat.ByStanding(GasGravity,API,B15,Temperature)</f>
      </c>
      <c r="C35" s="0">
        <f>PO.PVT.Bo.Sat.ByVasquezBeggs(GasGravity,API,C15,Temperature)</f>
      </c>
      <c r="D35" s="0">
        <f>PO.PVT.Bo.Sat.ByGlaso(GasGravity,API,D15,Temperature)</f>
      </c>
    </row>
    <row r="36">
      <c r="A36" s="0">
        <v>1400</v>
      </c>
      <c r="B36" s="0">
        <f>PO.PVT.Bo.Sat.ByStanding(GasGravity,API,B16,Temperature)</f>
      </c>
      <c r="C36" s="0">
        <f>PO.PVT.Bo.Sat.ByVasquezBeggs(GasGravity,API,C16,Temperature)</f>
      </c>
      <c r="D36" s="0">
        <f>PO.PVT.Bo.Sat.ByGlaso(GasGravity,API,D16,Temperature)</f>
      </c>
    </row>
    <row r="37">
      <c r="A37" s="0">
        <v>1200</v>
      </c>
      <c r="B37" s="0">
        <f>PO.PVT.Bo.Sat.ByStanding(GasGravity,API,B17,Temperature)</f>
      </c>
      <c r="C37" s="0">
        <f>PO.PVT.Bo.Sat.ByVasquezBeggs(GasGravity,API,C17,Temperature)</f>
      </c>
      <c r="D37" s="0">
        <f>PO.PVT.Bo.Sat.ByGlaso(GasGravity,API,D17,Temperature)</f>
      </c>
    </row>
    <row r="38">
      <c r="A38" s="0">
        <v>1000</v>
      </c>
      <c r="B38" s="0">
        <f>PO.PVT.Bo.Sat.ByStanding(GasGravity,API,B18,Temperature)</f>
      </c>
      <c r="C38" s="0">
        <f>PO.PVT.Bo.Sat.ByVasquezBeggs(GasGravity,API,C18,Temperature)</f>
      </c>
      <c r="D38" s="0">
        <f>PO.PVT.Bo.Sat.ByGlaso(GasGravity,API,D18,Temperature)</f>
      </c>
    </row>
    <row r="39">
      <c r="A39" s="0">
        <v>800</v>
      </c>
      <c r="B39" s="0">
        <f>PO.PVT.Bo.Sat.ByStanding(GasGravity,API,B19,Temperature)</f>
      </c>
      <c r="C39" s="0">
        <f>PO.PVT.Bo.Sat.ByVasquezBeggs(GasGravity,API,C19,Temperature)</f>
      </c>
      <c r="D39" s="0">
        <f>PO.PVT.Bo.Sat.ByGlaso(GasGravity,API,D19,Temperature)</f>
      </c>
    </row>
    <row r="40">
      <c r="A40" s="0">
        <v>600</v>
      </c>
      <c r="B40" s="0">
        <f>PO.PVT.Bo.Sat.ByStanding(GasGravity,API,B20,Temperature)</f>
      </c>
      <c r="C40" s="0">
        <f>PO.PVT.Bo.Sat.ByVasquezBeggs(GasGravity,API,C20,Temperature)</f>
      </c>
      <c r="D40" s="0">
        <f>PO.PVT.Bo.Sat.ByGlaso(GasGravity,API,D20,Temperature)</f>
      </c>
    </row>
    <row r="41">
      <c r="A41" s="0">
        <v>400</v>
      </c>
      <c r="B41" s="0">
        <f>PO.PVT.Bo.Sat.ByStanding(GasGravity,API,B21,Temperature)</f>
      </c>
      <c r="C41" s="0">
        <f>PO.PVT.Bo.Sat.ByVasquezBeggs(GasGravity,API,C21,Temperature)</f>
      </c>
      <c r="D41" s="0">
        <f>PO.PVT.Bo.Sat.ByGlaso(GasGravity,API,D21,Temperature)</f>
      </c>
    </row>
    <row r="42">
      <c r="A42" s="0">
        <v>200</v>
      </c>
      <c r="B42" s="0">
        <f>PO.PVT.Bo.Sat.ByStanding(GasGravity,API,B22,Temperature)</f>
      </c>
      <c r="C42" s="0">
        <f>PO.PVT.Bo.Sat.ByVasquezBeggs(GasGravity,API,C22,Temperature)</f>
      </c>
      <c r="D42" s="0">
        <f>PO.PVT.Bo.Sat.ByGlaso(GasGravity,API,D22,Temperature)</f>
      </c>
    </row>
  </sheetData>
  <mergeCells>
    <mergeCell ref="A2:F2"/>
    <mergeCell ref="A4:C4"/>
    <mergeCell ref="A24:C24"/>
  </mergeCells>
  <headerFooter/>
  <drawing r:id="rId1"/>
</worksheet>
</file>

<file path=EPPlusLicense.txt>This workbook was created with the EPPlus library, licensed to PetroleumOffice under the Polyform Noncommercial license, see https://polyformproject.org/licenses/noncommercial/1.0.0
For more information about EPPlus, see https://epplussoftware.com/

</file>

<file path=docProps/app.xml><?xml version="1.0" encoding="utf-8"?>
<Properties xmlns:vt="http://schemas.openxmlformats.org/officeDocument/2006/docPropsVTypes" xmlns="http://schemas.openxmlformats.org/officeDocument/2006/extended-properties">
  <Application>EPPlus</Application>
  <AppVersion>8.4</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keywords>EPPlus noncommercial use</cp:keywords>
  <dc:description>This workbook has been created with EPPlus licensed to PetroleumOffice under The Polyform Noncommercial License: See https://polyformproject.org/licenses/noncommercial/1.0.0</dc:description>
  <dc:creator>PetroleumOffice</dc:creator>
</cp:coreProperties>
</file>

<file path=docProps/custom.xml><?xml version="1.0" encoding="utf-8"?>
<Properties xmlns:vt="http://schemas.openxmlformats.org/officeDocument/2006/docPropsVTypes" xmlns="http://schemas.openxmlformats.org/officeDocument/2006/custom-properties"/>
</file>