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Inputs" sheetId="1" r:id="rId1"/>
    <sheet name="IPR Curves" sheetId="2" r:id="rId3"/>
    <sheet name="Nodal Analysis" sheetId="3" r:id="rId4"/>
  </sheets>
  <definedNames>
    <definedName name="IPR_C">Inputs!$B$9</definedName>
    <definedName name="IPR_J">Inputs!$B$13</definedName>
    <definedName name="IPR_n">Inputs!$B$10</definedName>
    <definedName name="IPR_Pb">Inputs!$B$6</definedName>
    <definedName name="IPR_Pres">Inputs!$B$5</definedName>
    <definedName name="VFP_Angle">Inputs!$B$22</definedName>
    <definedName name="VFP_ID">Inputs!$B$19</definedName>
    <definedName name="VFP_Len">Inputs!$B$20</definedName>
    <definedName name="VFP_Pwh">Inputs!$B$16</definedName>
    <definedName name="VFP_RhoL">Inputs!$B$17</definedName>
    <definedName name="VFP_Rough">Inputs!$B$21</definedName>
    <definedName name="VFP_UL">Inputs!$B$18</definedName>
  </definedNames>
  <calcPr fullCalcOnLoad="1" fullPrecision="1"/>
</workbook>
</file>

<file path=xl/sharedStrings.xml><?xml version="1.0" encoding="utf-8"?>
<sst xmlns="http://schemas.openxmlformats.org/spreadsheetml/2006/main" count="42" uniqueCount="42">
  <si>
    <t>Inflow Performance — Inputs</t>
  </si>
  <si>
    <t>Reservoir and well parameters for IPR and VFP calculations. The IPR Curves sheet compares Fetkovich and Vogel models. The Nodal Analysis sheet overlays IPR with a VFP curve to find the operating point.</t>
  </si>
  <si>
    <t>Reservoir Properties</t>
  </si>
  <si>
    <t>Reservoir Pressure (Pres)</t>
  </si>
  <si>
    <t>psia</t>
  </si>
  <si>
    <t>Bubble Point (Pb)</t>
  </si>
  <si>
    <t>Fetkovich Parameters</t>
  </si>
  <si>
    <t>Performance Coefficient (C)</t>
  </si>
  <si>
    <t>STB/(d·psi²ⁿ)</t>
  </si>
  <si>
    <t>Flow Exponent (n)</t>
  </si>
  <si>
    <t>dimensionless</t>
  </si>
  <si>
    <t>Vogel Parameters</t>
  </si>
  <si>
    <t>Productivity Index (J)</t>
  </si>
  <si>
    <t>STB/d/psi</t>
  </si>
  <si>
    <t>VFP / Tubing Properties</t>
  </si>
  <si>
    <t>Wellhead Pressure</t>
  </si>
  <si>
    <t>Liquid Density</t>
  </si>
  <si>
    <t>lb/ft³</t>
  </si>
  <si>
    <t>Liquid Viscosity</t>
  </si>
  <si>
    <t>cP</t>
  </si>
  <si>
    <t>Tubing ID</t>
  </si>
  <si>
    <t>in</t>
  </si>
  <si>
    <t>Tubing Length</t>
  </si>
  <si>
    <t>ft</t>
  </si>
  <si>
    <t>Roughness</t>
  </si>
  <si>
    <t>Pipe Angle (from horizontal)</t>
  </si>
  <si>
    <t>degrees</t>
  </si>
  <si>
    <t>Calculated AOF</t>
  </si>
  <si>
    <t>AOF (Fetkovich)</t>
  </si>
  <si>
    <t>STB/d</t>
  </si>
  <si>
    <t>IPR Curves — Fetkovich vs Vogel</t>
  </si>
  <si>
    <t>Fetkovich uses backpressure equation (C, n parameters from well test). Vogel uses productivity index and accounts for two-phase flow below bubble point.</t>
  </si>
  <si>
    <t>IPR Comparison Table</t>
  </si>
  <si>
    <t>Pwf (psia)</t>
  </si>
  <si>
    <t>q Fetkovich</t>
  </si>
  <si>
    <t>q Vogel</t>
  </si>
  <si>
    <t>Nodal Analysis — IPR + VFP</t>
  </si>
  <si>
    <t>The operating point is where IPR (inflow) intersects VFP (outflow). IPR shows what the reservoir can deliver; VFP shows what the tubing requires. The intersection determines the well's production rate and flowing bottomhole pressure.</t>
  </si>
  <si>
    <t>Nodal Analysis Table</t>
  </si>
  <si>
    <t>q (STB/d)</t>
  </si>
  <si>
    <t>Pwf_IPR (psia)</t>
  </si>
  <si>
    <t>Pwf_VFP (psia)</t>
  </si>
</sst>
</file>

<file path=xl/styles.xml><?xml version="1.0" encoding="utf-8"?>
<styleSheet xmlns="http://schemas.openxmlformats.org/spreadsheetml/2006/main">
  <numFmts count="0"/>
  <fonts count="4">
    <font>
      <sz val="11"/>
      <name val="Aptos Narrow"/>
    </font>
    <font>
      <b/>
      <sz val="11"/>
      <name val="Aptos Narrow"/>
    </font>
    <font>
      <i/>
      <sz val="11"/>
      <color rgb="FF555555"/>
      <name val="Aptos Narrow"/>
    </font>
    <font>
      <b/>
      <sz val="11"/>
      <color rgb="FF1F3A5F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E8EEF4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1" applyFont="1"/>
    <xf numFmtId="0" fontId="2" applyFont="1" applyAlignment="1">
      <alignment wrapText="1"/>
    </xf>
    <xf numFmtId="0" fontId="3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IPR Curves — Fetkovich vs Vogel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Fetkovich</c:v>
          </c:tx>
          <c:marker>
            <c:symbol val="square"/>
          </c:marker>
          <c:xVal>
            <c:numRef>
              <c:f>'IPR Curves'!$B$6:$B$21</c:f>
            </c:numRef>
          </c:xVal>
          <c:yVal>
            <c:numRef>
              <c:f>'IPR Curves'!$A$6:$A$21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Rate (STB/d)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Flowing BHP (psia)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Vogel IPR Curve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Vogel</c:v>
          </c:tx>
          <c:marker>
            <c:symbol val="square"/>
          </c:marker>
          <c:xVal>
            <c:numRef>
              <c:f>'IPR Curves'!$C$6:$C$21</c:f>
            </c:numRef>
          </c:xVal>
          <c:yVal>
            <c:numRef>
              <c:f>'IPR Curves'!$A$6:$A$21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Rate (STB/d)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Pwf (psia)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Nodal Analysis — IPR vs VFP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IPR (Fetkovich)</c:v>
          </c:tx>
          <c:marker>
            <c:symbol val="square"/>
          </c:marker>
          <c:xVal>
            <c:numRef>
              <c:f>'Nodal Analysis'!$A$6:$A$23</c:f>
            </c:numRef>
          </c:xVal>
          <c:yVal>
            <c:numRef>
              <c:f>'Nodal Analysis'!$B$6:$B$23</c:f>
              <c:numCache/>
            </c:numRef>
          </c:yVal>
          <c:smooth val="0"/>
        </c:ser>
        <c:ser>
          <c:idx val="1"/>
          <c:order val="1"/>
          <c:tx>
            <c:v>VFP (Tubing)</c:v>
          </c:tx>
          <c:marker>
            <c:symbol val="square"/>
          </c:marker>
          <c:xVal>
            <c:numRef>
              <c:f>'Nodal Analysis'!$A$6:$A$23</c:f>
            </c:numRef>
          </c:xVal>
          <c:yVal>
            <c:numRef>
              <c:f>'Nodal Analysis'!$C$6:$C$23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Rate (STB/d)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Flowing BHP (psia)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6</xdr:col>
      <xdr:colOff>171450</xdr:colOff>
      <xdr:row>40</xdr:row>
      <xdr:rowOff>0</xdr:rowOff>
    </xdr:to>
    <graphicFrame xmlns="http://schemas.openxmlformats.org/drawingml/2006/spreadsheetDrawing" macro="">
      <xdr:nvGraphicFramePr>
        <xdr:cNvPr id="3" name="IPR Curves — Fetkovich vs Voge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0</xdr:col>
      <xdr:colOff>0</xdr:colOff>
      <xdr:row>48</xdr:row>
      <xdr:rowOff>0</xdr:rowOff>
    </xdr:from>
    <xdr:to>
      <xdr:col>6</xdr:col>
      <xdr:colOff>171450</xdr:colOff>
      <xdr:row>66</xdr:row>
      <xdr:rowOff>0</xdr:rowOff>
    </xdr:to>
    <graphicFrame xmlns="http://schemas.openxmlformats.org/drawingml/2006/spreadsheetDrawing" macro="">
      <xdr:nvGraphicFramePr>
        <xdr:cNvPr id="4" name="Vogel IPR Curv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6</xdr:col>
      <xdr:colOff>171450</xdr:colOff>
      <xdr:row>42</xdr:row>
      <xdr:rowOff>0</xdr:rowOff>
    </xdr:to>
    <graphicFrame xmlns="http://schemas.openxmlformats.org/drawingml/2006/spreadsheetDrawing" macro="">
      <xdr:nvGraphicFramePr>
        <xdr:cNvPr id="3" name="Nodal Analysis — IPR vs VFP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5"/>
  <sheetViews>
    <sheetView workbookViewId="0"/>
  </sheetViews>
  <sheetFormatPr defaultRowHeight="15"/>
  <cols>
    <col min="1" max="1" width="28" customWidth="1"/>
    <col min="2" max="2" width="16" customWidth="1"/>
    <col min="3" max="3" width="12" customWidth="1"/>
  </cols>
  <sheetData>
    <row r="1">
      <c r="A1" s="1" t="s">
        <v>0</v>
      </c>
    </row>
    <row r="2" ht="45" customHeight="1">
      <c r="A2" s="2" t="s">
        <v>1</v>
      </c>
      <c r="B2" s="2"/>
      <c r="C2" s="2"/>
      <c r="D2" s="2"/>
      <c r="E2" s="2"/>
      <c r="F2" s="2"/>
    </row>
    <row r="4">
      <c r="A4" s="3" t="s">
        <v>2</v>
      </c>
      <c r="B4" s="3"/>
      <c r="C4" s="3"/>
    </row>
    <row r="5">
      <c r="A5" s="0" t="s">
        <v>3</v>
      </c>
      <c r="B5" s="0">
        <v>3000</v>
      </c>
      <c r="C5" s="0" t="s">
        <v>4</v>
      </c>
    </row>
    <row r="6">
      <c r="A6" s="0" t="s">
        <v>5</v>
      </c>
      <c r="B6" s="0">
        <v>2500</v>
      </c>
      <c r="C6" s="0" t="s">
        <v>4</v>
      </c>
    </row>
    <row r="8">
      <c r="A8" s="3" t="s">
        <v>6</v>
      </c>
      <c r="B8" s="3"/>
      <c r="C8" s="3"/>
    </row>
    <row r="9">
      <c r="A9" s="0" t="s">
        <v>7</v>
      </c>
      <c r="B9" s="0">
        <v>0.0015</v>
      </c>
      <c r="C9" s="0" t="s">
        <v>8</v>
      </c>
    </row>
    <row r="10">
      <c r="A10" s="0" t="s">
        <v>9</v>
      </c>
      <c r="B10" s="0">
        <v>0.85</v>
      </c>
      <c r="C10" s="0" t="s">
        <v>10</v>
      </c>
    </row>
    <row r="12">
      <c r="A12" s="3" t="s">
        <v>11</v>
      </c>
      <c r="B12" s="3"/>
      <c r="C12" s="3"/>
    </row>
    <row r="13">
      <c r="A13" s="0" t="s">
        <v>12</v>
      </c>
      <c r="B13" s="0">
        <v>2</v>
      </c>
      <c r="C13" s="0" t="s">
        <v>13</v>
      </c>
    </row>
    <row r="15">
      <c r="A15" s="3" t="s">
        <v>14</v>
      </c>
      <c r="B15" s="3"/>
      <c r="C15" s="3"/>
    </row>
    <row r="16">
      <c r="A16" s="0" t="s">
        <v>15</v>
      </c>
      <c r="B16" s="0">
        <v>200</v>
      </c>
      <c r="C16" s="0" t="s">
        <v>4</v>
      </c>
    </row>
    <row r="17">
      <c r="A17" s="0" t="s">
        <v>16</v>
      </c>
      <c r="B17" s="0">
        <v>50</v>
      </c>
      <c r="C17" s="0" t="s">
        <v>17</v>
      </c>
    </row>
    <row r="18">
      <c r="A18" s="0" t="s">
        <v>18</v>
      </c>
      <c r="B18" s="0">
        <v>1.5</v>
      </c>
      <c r="C18" s="0" t="s">
        <v>19</v>
      </c>
    </row>
    <row r="19">
      <c r="A19" s="0" t="s">
        <v>20</v>
      </c>
      <c r="B19" s="0">
        <v>2.992</v>
      </c>
      <c r="C19" s="0" t="s">
        <v>21</v>
      </c>
    </row>
    <row r="20">
      <c r="A20" s="0" t="s">
        <v>22</v>
      </c>
      <c r="B20" s="0">
        <v>8000</v>
      </c>
      <c r="C20" s="0" t="s">
        <v>23</v>
      </c>
    </row>
    <row r="21">
      <c r="A21" s="0" t="s">
        <v>24</v>
      </c>
      <c r="B21" s="0">
        <v>0.0006</v>
      </c>
      <c r="C21" s="0" t="s">
        <v>21</v>
      </c>
    </row>
    <row r="22">
      <c r="A22" s="0" t="s">
        <v>25</v>
      </c>
      <c r="B22" s="0">
        <v>90</v>
      </c>
      <c r="C22" s="0" t="s">
        <v>26</v>
      </c>
    </row>
    <row r="24">
      <c r="A24" s="3" t="s">
        <v>27</v>
      </c>
      <c r="B24" s="3"/>
      <c r="C24" s="3"/>
    </row>
    <row r="25">
      <c r="A25" s="0" t="s">
        <v>28</v>
      </c>
      <c r="B25" s="0">
        <f>PO.IPR.VW.PSS.AOF.ByFetkovich(IPR_C,IPR_n,IPR_Pres)</f>
      </c>
      <c r="C25" s="0" t="s">
        <v>29</v>
      </c>
    </row>
  </sheetData>
  <mergeCells>
    <mergeCell ref="A2:F2"/>
    <mergeCell ref="A4:C4"/>
    <mergeCell ref="A8:C8"/>
    <mergeCell ref="A12:C12"/>
    <mergeCell ref="A15:C15"/>
    <mergeCell ref="A24:C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1"/>
  <sheetViews>
    <sheetView workbookViewId="0"/>
  </sheetViews>
  <sheetFormatPr defaultRowHeight="15"/>
  <cols>
    <col min="1" max="1" width="14" customWidth="1"/>
    <col min="2" max="2" width="18" customWidth="1"/>
    <col min="3" max="3" width="18" customWidth="1"/>
  </cols>
  <sheetData>
    <row r="1">
      <c r="A1" s="1" t="s">
        <v>30</v>
      </c>
    </row>
    <row r="2" ht="30" customHeight="1">
      <c r="A2" s="2" t="s">
        <v>31</v>
      </c>
      <c r="B2" s="2"/>
      <c r="C2" s="2"/>
      <c r="D2" s="2"/>
      <c r="E2" s="2"/>
      <c r="F2" s="2"/>
    </row>
    <row r="4">
      <c r="A4" s="3" t="s">
        <v>32</v>
      </c>
      <c r="B4" s="3"/>
      <c r="C4" s="3"/>
    </row>
    <row r="5">
      <c r="A5" s="1" t="s">
        <v>33</v>
      </c>
      <c r="B5" s="1" t="s">
        <v>34</v>
      </c>
      <c r="C5" s="1" t="s">
        <v>35</v>
      </c>
    </row>
    <row r="6">
      <c r="A6" s="0">
        <v>3000</v>
      </c>
      <c r="B6" s="0">
        <f>PO.IPR.VW.PSS.Rate.ByFetkovich(IPR_C,IPR_n,IPR_Pres,A6)</f>
      </c>
      <c r="C6" s="0">
        <f>PO.IPR.VW.PSS.Rate.ByVogel(IPR_J,IPR_Pres,A6,IPR_Pb)</f>
      </c>
    </row>
    <row r="7">
      <c r="A7" s="0">
        <v>2800</v>
      </c>
      <c r="B7" s="0">
        <f>PO.IPR.VW.PSS.Rate.ByFetkovich(IPR_C,IPR_n,IPR_Pres,A7)</f>
      </c>
      <c r="C7" s="0">
        <f>PO.IPR.VW.PSS.Rate.ByVogel(IPR_J,IPR_Pres,A7,IPR_Pb)</f>
      </c>
    </row>
    <row r="8">
      <c r="A8" s="0">
        <v>2600</v>
      </c>
      <c r="B8" s="0">
        <f>PO.IPR.VW.PSS.Rate.ByFetkovich(IPR_C,IPR_n,IPR_Pres,A8)</f>
      </c>
      <c r="C8" s="0">
        <f>PO.IPR.VW.PSS.Rate.ByVogel(IPR_J,IPR_Pres,A8,IPR_Pb)</f>
      </c>
    </row>
    <row r="9">
      <c r="A9" s="0">
        <v>2400</v>
      </c>
      <c r="B9" s="0">
        <f>PO.IPR.VW.PSS.Rate.ByFetkovich(IPR_C,IPR_n,IPR_Pres,A9)</f>
      </c>
      <c r="C9" s="0">
        <f>PO.IPR.VW.PSS.Rate.ByVogel(IPR_J,IPR_Pres,A9,IPR_Pb)</f>
      </c>
    </row>
    <row r="10">
      <c r="A10" s="0">
        <v>2200</v>
      </c>
      <c r="B10" s="0">
        <f>PO.IPR.VW.PSS.Rate.ByFetkovich(IPR_C,IPR_n,IPR_Pres,A10)</f>
      </c>
      <c r="C10" s="0">
        <f>PO.IPR.VW.PSS.Rate.ByVogel(IPR_J,IPR_Pres,A10,IPR_Pb)</f>
      </c>
    </row>
    <row r="11">
      <c r="A11" s="0">
        <v>2000</v>
      </c>
      <c r="B11" s="0">
        <f>PO.IPR.VW.PSS.Rate.ByFetkovich(IPR_C,IPR_n,IPR_Pres,A11)</f>
      </c>
      <c r="C11" s="0">
        <f>PO.IPR.VW.PSS.Rate.ByVogel(IPR_J,IPR_Pres,A11,IPR_Pb)</f>
      </c>
    </row>
    <row r="12">
      <c r="A12" s="0">
        <v>1800</v>
      </c>
      <c r="B12" s="0">
        <f>PO.IPR.VW.PSS.Rate.ByFetkovich(IPR_C,IPR_n,IPR_Pres,A12)</f>
      </c>
      <c r="C12" s="0">
        <f>PO.IPR.VW.PSS.Rate.ByVogel(IPR_J,IPR_Pres,A12,IPR_Pb)</f>
      </c>
    </row>
    <row r="13">
      <c r="A13" s="0">
        <v>1600</v>
      </c>
      <c r="B13" s="0">
        <f>PO.IPR.VW.PSS.Rate.ByFetkovich(IPR_C,IPR_n,IPR_Pres,A13)</f>
      </c>
      <c r="C13" s="0">
        <f>PO.IPR.VW.PSS.Rate.ByVogel(IPR_J,IPR_Pres,A13,IPR_Pb)</f>
      </c>
    </row>
    <row r="14">
      <c r="A14" s="0">
        <v>1400</v>
      </c>
      <c r="B14" s="0">
        <f>PO.IPR.VW.PSS.Rate.ByFetkovich(IPR_C,IPR_n,IPR_Pres,A14)</f>
      </c>
      <c r="C14" s="0">
        <f>PO.IPR.VW.PSS.Rate.ByVogel(IPR_J,IPR_Pres,A14,IPR_Pb)</f>
      </c>
    </row>
    <row r="15">
      <c r="A15" s="0">
        <v>1200</v>
      </c>
      <c r="B15" s="0">
        <f>PO.IPR.VW.PSS.Rate.ByFetkovich(IPR_C,IPR_n,IPR_Pres,A15)</f>
      </c>
      <c r="C15" s="0">
        <f>PO.IPR.VW.PSS.Rate.ByVogel(IPR_J,IPR_Pres,A15,IPR_Pb)</f>
      </c>
    </row>
    <row r="16">
      <c r="A16" s="0">
        <v>1000</v>
      </c>
      <c r="B16" s="0">
        <f>PO.IPR.VW.PSS.Rate.ByFetkovich(IPR_C,IPR_n,IPR_Pres,A16)</f>
      </c>
      <c r="C16" s="0">
        <f>PO.IPR.VW.PSS.Rate.ByVogel(IPR_J,IPR_Pres,A16,IPR_Pb)</f>
      </c>
    </row>
    <row r="17">
      <c r="A17" s="0">
        <v>800</v>
      </c>
      <c r="B17" s="0">
        <f>PO.IPR.VW.PSS.Rate.ByFetkovich(IPR_C,IPR_n,IPR_Pres,A17)</f>
      </c>
      <c r="C17" s="0">
        <f>PO.IPR.VW.PSS.Rate.ByVogel(IPR_J,IPR_Pres,A17,IPR_Pb)</f>
      </c>
    </row>
    <row r="18">
      <c r="A18" s="0">
        <v>600</v>
      </c>
      <c r="B18" s="0">
        <f>PO.IPR.VW.PSS.Rate.ByFetkovich(IPR_C,IPR_n,IPR_Pres,A18)</f>
      </c>
      <c r="C18" s="0">
        <f>PO.IPR.VW.PSS.Rate.ByVogel(IPR_J,IPR_Pres,A18,IPR_Pb)</f>
      </c>
    </row>
    <row r="19">
      <c r="A19" s="0">
        <v>400</v>
      </c>
      <c r="B19" s="0">
        <f>PO.IPR.VW.PSS.Rate.ByFetkovich(IPR_C,IPR_n,IPR_Pres,A19)</f>
      </c>
      <c r="C19" s="0">
        <f>PO.IPR.VW.PSS.Rate.ByVogel(IPR_J,IPR_Pres,A19,IPR_Pb)</f>
      </c>
    </row>
    <row r="20">
      <c r="A20" s="0">
        <v>200</v>
      </c>
      <c r="B20" s="0">
        <f>PO.IPR.VW.PSS.Rate.ByFetkovich(IPR_C,IPR_n,IPR_Pres,A20)</f>
      </c>
      <c r="C20" s="0">
        <f>PO.IPR.VW.PSS.Rate.ByVogel(IPR_J,IPR_Pres,A20,IPR_Pb)</f>
      </c>
    </row>
    <row r="21">
      <c r="A21" s="0">
        <v>0</v>
      </c>
      <c r="B21" s="0">
        <f>PO.IPR.VW.PSS.Rate.ByFetkovich(IPR_C,IPR_n,IPR_Pres,A21)</f>
      </c>
      <c r="C21" s="0">
        <f>PO.IPR.VW.PSS.Rate.ByVogel(IPR_J,IPR_Pres,A21,IPR_Pb)</f>
      </c>
    </row>
  </sheetData>
  <mergeCells>
    <mergeCell ref="A2:F2"/>
    <mergeCell ref="A4:C4"/>
  </mergeCells>
  <headerFooter/>
  <drawing r:id="rId1"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F23"/>
  <sheetViews>
    <sheetView workbookViewId="0"/>
  </sheetViews>
  <sheetFormatPr defaultRowHeight="15"/>
  <cols>
    <col min="1" max="1" width="14" customWidth="1"/>
    <col min="2" max="2" width="18" customWidth="1"/>
    <col min="3" max="3" width="18" customWidth="1"/>
  </cols>
  <sheetData>
    <row r="1">
      <c r="A1" s="1" t="s">
        <v>36</v>
      </c>
    </row>
    <row r="2" ht="45" customHeight="1">
      <c r="A2" s="2" t="s">
        <v>37</v>
      </c>
      <c r="B2" s="2"/>
      <c r="C2" s="2"/>
      <c r="D2" s="2"/>
      <c r="E2" s="2"/>
      <c r="F2" s="2"/>
    </row>
    <row r="4">
      <c r="A4" s="3" t="s">
        <v>38</v>
      </c>
      <c r="B4" s="3"/>
      <c r="C4" s="3"/>
    </row>
    <row r="5">
      <c r="A5" s="1" t="s">
        <v>39</v>
      </c>
      <c r="B5" s="1" t="s">
        <v>40</v>
      </c>
      <c r="C5" s="1" t="s">
        <v>41</v>
      </c>
    </row>
    <row r="6">
      <c r="A6" s="0">
        <v>100</v>
      </c>
      <c r="B6" s="0">
        <f>SQRT(IPR_Pres^2-(A6/IPR_C)^(1/IPR_n))</f>
      </c>
      <c r="C6" s="0">
        <f>PO.VFP.Liq.Pin(A6,VFP_Pwh,VFP_RhoL,VFP_UL,VFP_ID,VFP_Len,VFP_Rough,VFP_Angle)</f>
      </c>
    </row>
    <row r="7">
      <c r="A7" s="0">
        <v>200</v>
      </c>
      <c r="B7" s="0">
        <f>SQRT(IPR_Pres^2-(A7/IPR_C)^(1/IPR_n))</f>
      </c>
      <c r="C7" s="0">
        <f>PO.VFP.Liq.Pin(A7,VFP_Pwh,VFP_RhoL,VFP_UL,VFP_ID,VFP_Len,VFP_Rough,VFP_Angle)</f>
      </c>
    </row>
    <row r="8">
      <c r="A8" s="0">
        <v>300</v>
      </c>
      <c r="B8" s="0">
        <f>SQRT(IPR_Pres^2-(A8/IPR_C)^(1/IPR_n))</f>
      </c>
      <c r="C8" s="0">
        <f>PO.VFP.Liq.Pin(A8,VFP_Pwh,VFP_RhoL,VFP_UL,VFP_ID,VFP_Len,VFP_Rough,VFP_Angle)</f>
      </c>
    </row>
    <row r="9">
      <c r="A9" s="0">
        <v>400</v>
      </c>
      <c r="B9" s="0">
        <f>SQRT(IPR_Pres^2-(A9/IPR_C)^(1/IPR_n))</f>
      </c>
      <c r="C9" s="0">
        <f>PO.VFP.Liq.Pin(A9,VFP_Pwh,VFP_RhoL,VFP_UL,VFP_ID,VFP_Len,VFP_Rough,VFP_Angle)</f>
      </c>
    </row>
    <row r="10">
      <c r="A10" s="0">
        <v>500</v>
      </c>
      <c r="B10" s="0">
        <f>SQRT(IPR_Pres^2-(A10/IPR_C)^(1/IPR_n))</f>
      </c>
      <c r="C10" s="0">
        <f>PO.VFP.Liq.Pin(A10,VFP_Pwh,VFP_RhoL,VFP_UL,VFP_ID,VFP_Len,VFP_Rough,VFP_Angle)</f>
      </c>
    </row>
    <row r="11">
      <c r="A11" s="0">
        <v>600</v>
      </c>
      <c r="B11" s="0">
        <f>SQRT(IPR_Pres^2-(A11/IPR_C)^(1/IPR_n))</f>
      </c>
      <c r="C11" s="0">
        <f>PO.VFP.Liq.Pin(A11,VFP_Pwh,VFP_RhoL,VFP_UL,VFP_ID,VFP_Len,VFP_Rough,VFP_Angle)</f>
      </c>
    </row>
    <row r="12">
      <c r="A12" s="0">
        <v>700</v>
      </c>
      <c r="B12" s="0">
        <f>SQRT(IPR_Pres^2-(A12/IPR_C)^(1/IPR_n))</f>
      </c>
      <c r="C12" s="0">
        <f>PO.VFP.Liq.Pin(A12,VFP_Pwh,VFP_RhoL,VFP_UL,VFP_ID,VFP_Len,VFP_Rough,VFP_Angle)</f>
      </c>
    </row>
    <row r="13">
      <c r="A13" s="0">
        <v>800</v>
      </c>
      <c r="B13" s="0">
        <f>SQRT(IPR_Pres^2-(A13/IPR_C)^(1/IPR_n))</f>
      </c>
      <c r="C13" s="0">
        <f>PO.VFP.Liq.Pin(A13,VFP_Pwh,VFP_RhoL,VFP_UL,VFP_ID,VFP_Len,VFP_Rough,VFP_Angle)</f>
      </c>
    </row>
    <row r="14">
      <c r="A14" s="0">
        <v>900</v>
      </c>
      <c r="B14" s="0">
        <f>SQRT(IPR_Pres^2-(A14/IPR_C)^(1/IPR_n))</f>
      </c>
      <c r="C14" s="0">
        <f>PO.VFP.Liq.Pin(A14,VFP_Pwh,VFP_RhoL,VFP_UL,VFP_ID,VFP_Len,VFP_Rough,VFP_Angle)</f>
      </c>
    </row>
    <row r="15">
      <c r="A15" s="0">
        <v>1000</v>
      </c>
      <c r="B15" s="0">
        <f>SQRT(IPR_Pres^2-(A15/IPR_C)^(1/IPR_n))</f>
      </c>
      <c r="C15" s="0">
        <f>PO.VFP.Liq.Pin(A15,VFP_Pwh,VFP_RhoL,VFP_UL,VFP_ID,VFP_Len,VFP_Rough,VFP_Angle)</f>
      </c>
    </row>
    <row r="16">
      <c r="A16" s="0">
        <v>1100</v>
      </c>
      <c r="B16" s="0">
        <f>SQRT(IPR_Pres^2-(A16/IPR_C)^(1/IPR_n))</f>
      </c>
      <c r="C16" s="0">
        <f>PO.VFP.Liq.Pin(A16,VFP_Pwh,VFP_RhoL,VFP_UL,VFP_ID,VFP_Len,VFP_Rough,VFP_Angle)</f>
      </c>
    </row>
    <row r="17">
      <c r="A17" s="0">
        <v>1200</v>
      </c>
      <c r="B17" s="0">
        <f>SQRT(IPR_Pres^2-(A17/IPR_C)^(1/IPR_n))</f>
      </c>
      <c r="C17" s="0">
        <f>PO.VFP.Liq.Pin(A17,VFP_Pwh,VFP_RhoL,VFP_UL,VFP_ID,VFP_Len,VFP_Rough,VFP_Angle)</f>
      </c>
    </row>
    <row r="18">
      <c r="A18" s="0">
        <v>1300</v>
      </c>
      <c r="B18" s="0">
        <f>SQRT(IPR_Pres^2-(A18/IPR_C)^(1/IPR_n))</f>
      </c>
      <c r="C18" s="0">
        <f>PO.VFP.Liq.Pin(A18,VFP_Pwh,VFP_RhoL,VFP_UL,VFP_ID,VFP_Len,VFP_Rough,VFP_Angle)</f>
      </c>
    </row>
    <row r="19">
      <c r="A19" s="0">
        <v>1400</v>
      </c>
      <c r="B19" s="0">
        <f>SQRT(IPR_Pres^2-(A19/IPR_C)^(1/IPR_n))</f>
      </c>
      <c r="C19" s="0">
        <f>PO.VFP.Liq.Pin(A19,VFP_Pwh,VFP_RhoL,VFP_UL,VFP_ID,VFP_Len,VFP_Rough,VFP_Angle)</f>
      </c>
    </row>
    <row r="20">
      <c r="A20" s="0">
        <v>1500</v>
      </c>
      <c r="B20" s="0">
        <f>SQRT(IPR_Pres^2-(A20/IPR_C)^(1/IPR_n))</f>
      </c>
      <c r="C20" s="0">
        <f>PO.VFP.Liq.Pin(A20,VFP_Pwh,VFP_RhoL,VFP_UL,VFP_ID,VFP_Len,VFP_Rough,VFP_Angle)</f>
      </c>
    </row>
    <row r="21">
      <c r="A21" s="0">
        <v>1600</v>
      </c>
      <c r="B21" s="0">
        <f>SQRT(IPR_Pres^2-(A21/IPR_C)^(1/IPR_n))</f>
      </c>
      <c r="C21" s="0">
        <f>PO.VFP.Liq.Pin(A21,VFP_Pwh,VFP_RhoL,VFP_UL,VFP_ID,VFP_Len,VFP_Rough,VFP_Angle)</f>
      </c>
    </row>
    <row r="22">
      <c r="A22" s="0">
        <v>1800</v>
      </c>
      <c r="B22" s="0">
        <f>SQRT(IPR_Pres^2-(A22/IPR_C)^(1/IPR_n))</f>
      </c>
      <c r="C22" s="0">
        <f>PO.VFP.Liq.Pin(A22,VFP_Pwh,VFP_RhoL,VFP_UL,VFP_ID,VFP_Len,VFP_Rough,VFP_Angle)</f>
      </c>
    </row>
    <row r="23">
      <c r="A23" s="0">
        <v>2000</v>
      </c>
      <c r="B23" s="0">
        <f>SQRT(IPR_Pres^2-(A23/IPR_C)^(1/IPR_n))</f>
      </c>
      <c r="C23" s="0">
        <f>PO.VFP.Liq.Pin(A23,VFP_Pwh,VFP_RhoL,VFP_UL,VFP_ID,VFP_Len,VFP_Rough,VFP_Angle)</f>
      </c>
    </row>
  </sheetData>
  <mergeCells>
    <mergeCell ref="A2:F2"/>
    <mergeCell ref="A4:C4"/>
  </mergeCells>
  <headerFooter/>
  <drawing r:id="rId1"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PetroleumOffice under The Polyform Noncommercial License: See https://polyformproject.org/licenses/noncommercial/1.0.0</dc:description>
  <dc:creator>PetroleumOffice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