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Rate Comparison" sheetId="2" r:id="rId3"/>
  </sheets>
  <definedNames>
    <definedName name="DMF_Arps_b">Inputs!$B$10</definedName>
    <definedName name="DMF_Arps_Di">Inputs!$B$9</definedName>
    <definedName name="DMF_Duong_a">Inputs!$B$13</definedName>
    <definedName name="DMF_Duong_m">Inputs!$B$14</definedName>
    <definedName name="DMF_PLE_Di">Inputs!$B$17</definedName>
    <definedName name="DMF_PLE_Dinf">Inputs!$B$19</definedName>
    <definedName name="DMF_PLE_n">Inputs!$B$18</definedName>
    <definedName name="DMF_Qecon">Inputs!$B$6</definedName>
    <definedName name="DMF_Qi">Inputs!$B$5</definedName>
  </definedNames>
  <calcPr fullCalcOnLoad="1" fullPrecision="1"/>
</workbook>
</file>

<file path=xl/sharedStrings.xml><?xml version="1.0" encoding="utf-8"?>
<sst xmlns="http://schemas.openxmlformats.org/spreadsheetml/2006/main" count="30" uniqueCount="30">
  <si>
    <t>Decline Model Comparison — Inputs</t>
  </si>
  <si>
    <t>Three decline models compared: Arps (conventional), Duong (unconventional tight oil/gas), and PLE (Power Law Exponential). Each model predicts different late-time behavior — the EUR comparison shows how much this matters.</t>
  </si>
  <si>
    <t>Common Parameters</t>
  </si>
  <si>
    <t>Initial Rate</t>
  </si>
  <si>
    <t>bbl/day</t>
  </si>
  <si>
    <t>Economic Limit</t>
  </si>
  <si>
    <t>Arps Parameters</t>
  </si>
  <si>
    <t>Di</t>
  </si>
  <si>
    <t>1/month</t>
  </si>
  <si>
    <t>b-exponent</t>
  </si>
  <si>
    <t>dimensionless</t>
  </si>
  <si>
    <t>Duong Parameters</t>
  </si>
  <si>
    <t>a constant</t>
  </si>
  <si>
    <t>m exponent</t>
  </si>
  <si>
    <t>PLE Parameters</t>
  </si>
  <si>
    <t>n exponent</t>
  </si>
  <si>
    <t>Dinf</t>
  </si>
  <si>
    <t>EUR Comparison</t>
  </si>
  <si>
    <t>EUR (Arps)</t>
  </si>
  <si>
    <t>Mstb</t>
  </si>
  <si>
    <t>EUR (Duong)</t>
  </si>
  <si>
    <t>EUR (PLE)</t>
  </si>
  <si>
    <t>Rate Forecast — Three Models</t>
  </si>
  <si>
    <t>Rate and cumulative forecasts out to 30 years. The spread % column shows model divergence — small at early time, growing dramatically at late time where EUR uncertainty is greatest.</t>
  </si>
  <si>
    <t>Rate Comparison</t>
  </si>
  <si>
    <t>t (months)</t>
  </si>
  <si>
    <t>Arps (bbl/d)</t>
  </si>
  <si>
    <t>Duong (bbl/d)</t>
  </si>
  <si>
    <t>PLE (bbl/d)</t>
  </si>
  <si>
    <t>Spread %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</si>
</sst>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Rate Comparison — Arps vs Duong vs PLE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Arps</c:v>
          </c:tx>
          <c:marker>
            <c:symbol val="square"/>
          </c:marker>
          <c:xVal>
            <c:numRef>
              <c:f>'Rate Comparison'!$A$6:$A$26</c:f>
            </c:numRef>
          </c:xVal>
          <c:yVal>
            <c:numRef>
              <c:f>'Rate Comparison'!$B$6:$B$26</c:f>
              <c:numCache/>
            </c:numRef>
          </c:yVal>
          <c:smooth val="0"/>
        </c:ser>
        <c:ser>
          <c:idx val="1"/>
          <c:order val="1"/>
          <c:tx>
            <c:v>Duong</c:v>
          </c:tx>
          <c:marker>
            <c:symbol val="square"/>
          </c:marker>
          <c:xVal>
            <c:numRef>
              <c:f>'Rate Comparison'!$A$6:$A$26</c:f>
            </c:numRef>
          </c:xVal>
          <c:yVal>
            <c:numRef>
              <c:f>'Rate Comparison'!$C$6:$C$26</c:f>
              <c:numCache/>
            </c:numRef>
          </c:yVal>
          <c:smooth val="0"/>
        </c:ser>
        <c:ser>
          <c:idx val="2"/>
          <c:order val="2"/>
          <c:tx>
            <c:v>PLE</c:v>
          </c:tx>
          <c:marker>
            <c:symbol val="square"/>
          </c:marker>
          <c:xVal>
            <c:numRef>
              <c:f>'Rate Comparison'!$A$6:$A$26</c:f>
            </c:numRef>
          </c:xVal>
          <c:yVal>
            <c:numRef>
              <c:f>'Rate Comparison'!$D$6:$D$26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133350</xdr:colOff>
      <xdr:row>45</xdr:row>
      <xdr:rowOff>0</xdr:rowOff>
    </xdr:to>
    <graphicFrame xmlns="http://schemas.openxmlformats.org/drawingml/2006/spreadsheetDrawing" macro="">
      <xdr:nvGraphicFramePr>
        <xdr:cNvPr id="3" name="Rate Comparison — Arps vs Duong vs P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4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800</v>
      </c>
      <c r="C5" s="0" t="s">
        <v>4</v>
      </c>
    </row>
    <row r="6">
      <c r="A6" s="0" t="s">
        <v>5</v>
      </c>
      <c r="B6" s="0">
        <v>10</v>
      </c>
      <c r="C6" s="0" t="s">
        <v>4</v>
      </c>
    </row>
    <row r="8">
      <c r="A8" s="3" t="s">
        <v>6</v>
      </c>
      <c r="B8" s="3"/>
      <c r="C8" s="3"/>
    </row>
    <row r="9">
      <c r="A9" s="0" t="s">
        <v>7</v>
      </c>
      <c r="B9" s="0">
        <v>0.08</v>
      </c>
      <c r="C9" s="0" t="s">
        <v>8</v>
      </c>
    </row>
    <row r="10">
      <c r="A10" s="0" t="s">
        <v>9</v>
      </c>
      <c r="B10" s="0">
        <v>0.7</v>
      </c>
      <c r="C10" s="0" t="s">
        <v>10</v>
      </c>
    </row>
    <row r="12">
      <c r="A12" s="3" t="s">
        <v>11</v>
      </c>
      <c r="B12" s="3"/>
      <c r="C12" s="3"/>
    </row>
    <row r="13">
      <c r="A13" s="0" t="s">
        <v>12</v>
      </c>
      <c r="B13" s="0">
        <v>1.3</v>
      </c>
      <c r="C13" s="0" t="s">
        <v>10</v>
      </c>
    </row>
    <row r="14">
      <c r="A14" s="0" t="s">
        <v>13</v>
      </c>
      <c r="B14" s="0">
        <v>1.15</v>
      </c>
      <c r="C14" s="0" t="s">
        <v>10</v>
      </c>
    </row>
    <row r="16">
      <c r="A16" s="3" t="s">
        <v>14</v>
      </c>
      <c r="B16" s="3"/>
      <c r="C16" s="3"/>
    </row>
    <row r="17">
      <c r="A17" s="0" t="s">
        <v>7</v>
      </c>
      <c r="B17" s="0">
        <v>0.1</v>
      </c>
      <c r="C17" s="0" t="s">
        <v>8</v>
      </c>
    </row>
    <row r="18">
      <c r="A18" s="0" t="s">
        <v>15</v>
      </c>
      <c r="B18" s="0">
        <v>0.4</v>
      </c>
      <c r="C18" s="0" t="s">
        <v>10</v>
      </c>
    </row>
    <row r="19">
      <c r="A19" s="0" t="s">
        <v>16</v>
      </c>
      <c r="B19" s="0">
        <v>0.005</v>
      </c>
      <c r="C19" s="0" t="s">
        <v>8</v>
      </c>
    </row>
    <row r="21">
      <c r="A21" s="3" t="s">
        <v>17</v>
      </c>
      <c r="B21" s="3"/>
      <c r="C21" s="3"/>
    </row>
    <row r="22">
      <c r="A22" s="0" t="s">
        <v>18</v>
      </c>
      <c r="B22" s="0">
        <f>PO.DCA.Arps.EUR(DMF_Qi,DMF_Arps_Di,DMF_Arps_b,DMF_Qecon)/1000</f>
      </c>
      <c r="C22" s="0" t="s">
        <v>19</v>
      </c>
    </row>
    <row r="23">
      <c r="A23" s="0" t="s">
        <v>20</v>
      </c>
      <c r="B23" s="0">
        <f>PO.DCA.Duong.EUR(DMF_Qi,0,DMF_Duong_a,DMF_Duong_m,DMF_Qecon)/1000</f>
      </c>
      <c r="C23" s="0" t="s">
        <v>19</v>
      </c>
    </row>
    <row r="24">
      <c r="A24" s="0" t="s">
        <v>21</v>
      </c>
      <c r="B24" s="0">
        <f>PO.DCA.PLE.EUR(DMF_Qi,DMF_PLE_Di,DMF_PLE_Dinf,DMF_PLE_n,DMF_Qecon)/1000</f>
      </c>
      <c r="C24" s="0" t="s">
        <v>19</v>
      </c>
    </row>
  </sheetData>
  <mergeCells>
    <mergeCell ref="A2:F2"/>
    <mergeCell ref="A4:C4"/>
    <mergeCell ref="A8:C8"/>
    <mergeCell ref="A12:C12"/>
    <mergeCell ref="A16:C16"/>
    <mergeCell ref="A21:C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6"/>
  <sheetViews>
    <sheetView workbookViewId="0"/>
  </sheetViews>
  <sheetFormatPr defaultRowHeight="15"/>
  <cols>
    <col min="1" max="1" width="14" customWidth="1"/>
    <col min="2" max="2" width="16" customWidth="1"/>
    <col min="3" max="3" width="16" customWidth="1"/>
    <col min="4" max="4" width="16" customWidth="1"/>
    <col min="5" max="5" width="16" customWidth="1"/>
  </cols>
  <sheetData>
    <row r="1">
      <c r="A1" s="1" t="s">
        <v>22</v>
      </c>
    </row>
    <row r="2" ht="45" customHeight="1">
      <c r="A2" s="2" t="s">
        <v>23</v>
      </c>
      <c r="B2" s="2"/>
      <c r="C2" s="2"/>
      <c r="D2" s="2"/>
      <c r="E2" s="2"/>
      <c r="F2" s="2"/>
    </row>
    <row r="4">
      <c r="A4" s="3" t="s">
        <v>24</v>
      </c>
      <c r="B4" s="3"/>
      <c r="C4" s="3"/>
    </row>
    <row r="5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</row>
    <row r="6">
      <c r="A6" s="0">
        <v>1</v>
      </c>
      <c r="B6" s="0">
        <f>PO.DCA.Arps.Rate(DMF_Qi,DMF_Arps_Di,DMF_Arps_b,A6)</f>
      </c>
      <c r="C6" s="0">
        <f>PO.DCA.Duong.Rate(DMF_Qi,0,DMF_Duong_a,DMF_Duong_m,A6)</f>
      </c>
      <c r="D6" s="0">
        <f>PO.DCA.PLE.Rate(DMF_Qi,DMF_PLE_Di,DMF_PLE_Dinf,DMF_PLE_n,A6)</f>
      </c>
      <c r="E6" s="0">
        <f>IF(AVERAGE(B6:D6)&gt;0,(MAX(B6:D6)-MIN(B6:D6))/AVERAGE(B6:D6)*100,0)</f>
      </c>
    </row>
    <row r="7">
      <c r="A7" s="0">
        <v>3</v>
      </c>
      <c r="B7" s="0">
        <f>PO.DCA.Arps.Rate(DMF_Qi,DMF_Arps_Di,DMF_Arps_b,A7)</f>
      </c>
      <c r="C7" s="0">
        <f>PO.DCA.Duong.Rate(DMF_Qi,0,DMF_Duong_a,DMF_Duong_m,A7)</f>
      </c>
      <c r="D7" s="0">
        <f>PO.DCA.PLE.Rate(DMF_Qi,DMF_PLE_Di,DMF_PLE_Dinf,DMF_PLE_n,A7)</f>
      </c>
      <c r="E7" s="0">
        <f>IF(AVERAGE(B7:D7)&gt;0,(MAX(B7:D7)-MIN(B7:D7))/AVERAGE(B7:D7)*100,0)</f>
      </c>
    </row>
    <row r="8">
      <c r="A8" s="0">
        <v>6</v>
      </c>
      <c r="B8" s="0">
        <f>PO.DCA.Arps.Rate(DMF_Qi,DMF_Arps_Di,DMF_Arps_b,A8)</f>
      </c>
      <c r="C8" s="0">
        <f>PO.DCA.Duong.Rate(DMF_Qi,0,DMF_Duong_a,DMF_Duong_m,A8)</f>
      </c>
      <c r="D8" s="0">
        <f>PO.DCA.PLE.Rate(DMF_Qi,DMF_PLE_Di,DMF_PLE_Dinf,DMF_PLE_n,A8)</f>
      </c>
      <c r="E8" s="0">
        <f>IF(AVERAGE(B8:D8)&gt;0,(MAX(B8:D8)-MIN(B8:D8))/AVERAGE(B8:D8)*100,0)</f>
      </c>
    </row>
    <row r="9">
      <c r="A9" s="0">
        <v>9</v>
      </c>
      <c r="B9" s="0">
        <f>PO.DCA.Arps.Rate(DMF_Qi,DMF_Arps_Di,DMF_Arps_b,A9)</f>
      </c>
      <c r="C9" s="0">
        <f>PO.DCA.Duong.Rate(DMF_Qi,0,DMF_Duong_a,DMF_Duong_m,A9)</f>
      </c>
      <c r="D9" s="0">
        <f>PO.DCA.PLE.Rate(DMF_Qi,DMF_PLE_Di,DMF_PLE_Dinf,DMF_PLE_n,A9)</f>
      </c>
      <c r="E9" s="0">
        <f>IF(AVERAGE(B9:D9)&gt;0,(MAX(B9:D9)-MIN(B9:D9))/AVERAGE(B9:D9)*100,0)</f>
      </c>
    </row>
    <row r="10">
      <c r="A10" s="0">
        <v>12</v>
      </c>
      <c r="B10" s="0">
        <f>PO.DCA.Arps.Rate(DMF_Qi,DMF_Arps_Di,DMF_Arps_b,A10)</f>
      </c>
      <c r="C10" s="0">
        <f>PO.DCA.Duong.Rate(DMF_Qi,0,DMF_Duong_a,DMF_Duong_m,A10)</f>
      </c>
      <c r="D10" s="0">
        <f>PO.DCA.PLE.Rate(DMF_Qi,DMF_PLE_Di,DMF_PLE_Dinf,DMF_PLE_n,A10)</f>
      </c>
      <c r="E10" s="0">
        <f>IF(AVERAGE(B10:D10)&gt;0,(MAX(B10:D10)-MIN(B10:D10))/AVERAGE(B10:D10)*100,0)</f>
      </c>
    </row>
    <row r="11">
      <c r="A11" s="0">
        <v>18</v>
      </c>
      <c r="B11" s="0">
        <f>PO.DCA.Arps.Rate(DMF_Qi,DMF_Arps_Di,DMF_Arps_b,A11)</f>
      </c>
      <c r="C11" s="0">
        <f>PO.DCA.Duong.Rate(DMF_Qi,0,DMF_Duong_a,DMF_Duong_m,A11)</f>
      </c>
      <c r="D11" s="0">
        <f>PO.DCA.PLE.Rate(DMF_Qi,DMF_PLE_Di,DMF_PLE_Dinf,DMF_PLE_n,A11)</f>
      </c>
      <c r="E11" s="0">
        <f>IF(AVERAGE(B11:D11)&gt;0,(MAX(B11:D11)-MIN(B11:D11))/AVERAGE(B11:D11)*100,0)</f>
      </c>
    </row>
    <row r="12">
      <c r="A12" s="0">
        <v>24</v>
      </c>
      <c r="B12" s="0">
        <f>PO.DCA.Arps.Rate(DMF_Qi,DMF_Arps_Di,DMF_Arps_b,A12)</f>
      </c>
      <c r="C12" s="0">
        <f>PO.DCA.Duong.Rate(DMF_Qi,0,DMF_Duong_a,DMF_Duong_m,A12)</f>
      </c>
      <c r="D12" s="0">
        <f>PO.DCA.PLE.Rate(DMF_Qi,DMF_PLE_Di,DMF_PLE_Dinf,DMF_PLE_n,A12)</f>
      </c>
      <c r="E12" s="0">
        <f>IF(AVERAGE(B12:D12)&gt;0,(MAX(B12:D12)-MIN(B12:D12))/AVERAGE(B12:D12)*100,0)</f>
      </c>
    </row>
    <row r="13">
      <c r="A13" s="0">
        <v>30</v>
      </c>
      <c r="B13" s="0">
        <f>PO.DCA.Arps.Rate(DMF_Qi,DMF_Arps_Di,DMF_Arps_b,A13)</f>
      </c>
      <c r="C13" s="0">
        <f>PO.DCA.Duong.Rate(DMF_Qi,0,DMF_Duong_a,DMF_Duong_m,A13)</f>
      </c>
      <c r="D13" s="0">
        <f>PO.DCA.PLE.Rate(DMF_Qi,DMF_PLE_Di,DMF_PLE_Dinf,DMF_PLE_n,A13)</f>
      </c>
      <c r="E13" s="0">
        <f>IF(AVERAGE(B13:D13)&gt;0,(MAX(B13:D13)-MIN(B13:D13))/AVERAGE(B13:D13)*100,0)</f>
      </c>
    </row>
    <row r="14">
      <c r="A14" s="0">
        <v>36</v>
      </c>
      <c r="B14" s="0">
        <f>PO.DCA.Arps.Rate(DMF_Qi,DMF_Arps_Di,DMF_Arps_b,A14)</f>
      </c>
      <c r="C14" s="0">
        <f>PO.DCA.Duong.Rate(DMF_Qi,0,DMF_Duong_a,DMF_Duong_m,A14)</f>
      </c>
      <c r="D14" s="0">
        <f>PO.DCA.PLE.Rate(DMF_Qi,DMF_PLE_Di,DMF_PLE_Dinf,DMF_PLE_n,A14)</f>
      </c>
      <c r="E14" s="0">
        <f>IF(AVERAGE(B14:D14)&gt;0,(MAX(B14:D14)-MIN(B14:D14))/AVERAGE(B14:D14)*100,0)</f>
      </c>
    </row>
    <row r="15">
      <c r="A15" s="0">
        <v>42</v>
      </c>
      <c r="B15" s="0">
        <f>PO.DCA.Arps.Rate(DMF_Qi,DMF_Arps_Di,DMF_Arps_b,A15)</f>
      </c>
      <c r="C15" s="0">
        <f>PO.DCA.Duong.Rate(DMF_Qi,0,DMF_Duong_a,DMF_Duong_m,A15)</f>
      </c>
      <c r="D15" s="0">
        <f>PO.DCA.PLE.Rate(DMF_Qi,DMF_PLE_Di,DMF_PLE_Dinf,DMF_PLE_n,A15)</f>
      </c>
      <c r="E15" s="0">
        <f>IF(AVERAGE(B15:D15)&gt;0,(MAX(B15:D15)-MIN(B15:D15))/AVERAGE(B15:D15)*100,0)</f>
      </c>
    </row>
    <row r="16">
      <c r="A16" s="0">
        <v>48</v>
      </c>
      <c r="B16" s="0">
        <f>PO.DCA.Arps.Rate(DMF_Qi,DMF_Arps_Di,DMF_Arps_b,A16)</f>
      </c>
      <c r="C16" s="0">
        <f>PO.DCA.Duong.Rate(DMF_Qi,0,DMF_Duong_a,DMF_Duong_m,A16)</f>
      </c>
      <c r="D16" s="0">
        <f>PO.DCA.PLE.Rate(DMF_Qi,DMF_PLE_Di,DMF_PLE_Dinf,DMF_PLE_n,A16)</f>
      </c>
      <c r="E16" s="0">
        <f>IF(AVERAGE(B16:D16)&gt;0,(MAX(B16:D16)-MIN(B16:D16))/AVERAGE(B16:D16)*100,0)</f>
      </c>
    </row>
    <row r="17">
      <c r="A17" s="0">
        <v>60</v>
      </c>
      <c r="B17" s="0">
        <f>PO.DCA.Arps.Rate(DMF_Qi,DMF_Arps_Di,DMF_Arps_b,A17)</f>
      </c>
      <c r="C17" s="0">
        <f>PO.DCA.Duong.Rate(DMF_Qi,0,DMF_Duong_a,DMF_Duong_m,A17)</f>
      </c>
      <c r="D17" s="0">
        <f>PO.DCA.PLE.Rate(DMF_Qi,DMF_PLE_Di,DMF_PLE_Dinf,DMF_PLE_n,A17)</f>
      </c>
      <c r="E17" s="0">
        <f>IF(AVERAGE(B17:D17)&gt;0,(MAX(B17:D17)-MIN(B17:D17))/AVERAGE(B17:D17)*100,0)</f>
      </c>
    </row>
    <row r="18">
      <c r="A18" s="0">
        <v>72</v>
      </c>
      <c r="B18" s="0">
        <f>PO.DCA.Arps.Rate(DMF_Qi,DMF_Arps_Di,DMF_Arps_b,A18)</f>
      </c>
      <c r="C18" s="0">
        <f>PO.DCA.Duong.Rate(DMF_Qi,0,DMF_Duong_a,DMF_Duong_m,A18)</f>
      </c>
      <c r="D18" s="0">
        <f>PO.DCA.PLE.Rate(DMF_Qi,DMF_PLE_Di,DMF_PLE_Dinf,DMF_PLE_n,A18)</f>
      </c>
      <c r="E18" s="0">
        <f>IF(AVERAGE(B18:D18)&gt;0,(MAX(B18:D18)-MIN(B18:D18))/AVERAGE(B18:D18)*100,0)</f>
      </c>
    </row>
    <row r="19">
      <c r="A19" s="0">
        <v>84</v>
      </c>
      <c r="B19" s="0">
        <f>PO.DCA.Arps.Rate(DMF_Qi,DMF_Arps_Di,DMF_Arps_b,A19)</f>
      </c>
      <c r="C19" s="0">
        <f>PO.DCA.Duong.Rate(DMF_Qi,0,DMF_Duong_a,DMF_Duong_m,A19)</f>
      </c>
      <c r="D19" s="0">
        <f>PO.DCA.PLE.Rate(DMF_Qi,DMF_PLE_Di,DMF_PLE_Dinf,DMF_PLE_n,A19)</f>
      </c>
      <c r="E19" s="0">
        <f>IF(AVERAGE(B19:D19)&gt;0,(MAX(B19:D19)-MIN(B19:D19))/AVERAGE(B19:D19)*100,0)</f>
      </c>
    </row>
    <row r="20">
      <c r="A20" s="0">
        <v>96</v>
      </c>
      <c r="B20" s="0">
        <f>PO.DCA.Arps.Rate(DMF_Qi,DMF_Arps_Di,DMF_Arps_b,A20)</f>
      </c>
      <c r="C20" s="0">
        <f>PO.DCA.Duong.Rate(DMF_Qi,0,DMF_Duong_a,DMF_Duong_m,A20)</f>
      </c>
      <c r="D20" s="0">
        <f>PO.DCA.PLE.Rate(DMF_Qi,DMF_PLE_Di,DMF_PLE_Dinf,DMF_PLE_n,A20)</f>
      </c>
      <c r="E20" s="0">
        <f>IF(AVERAGE(B20:D20)&gt;0,(MAX(B20:D20)-MIN(B20:D20))/AVERAGE(B20:D20)*100,0)</f>
      </c>
    </row>
    <row r="21">
      <c r="A21" s="0">
        <v>108</v>
      </c>
      <c r="B21" s="0">
        <f>PO.DCA.Arps.Rate(DMF_Qi,DMF_Arps_Di,DMF_Arps_b,A21)</f>
      </c>
      <c r="C21" s="0">
        <f>PO.DCA.Duong.Rate(DMF_Qi,0,DMF_Duong_a,DMF_Duong_m,A21)</f>
      </c>
      <c r="D21" s="0">
        <f>PO.DCA.PLE.Rate(DMF_Qi,DMF_PLE_Di,DMF_PLE_Dinf,DMF_PLE_n,A21)</f>
      </c>
      <c r="E21" s="0">
        <f>IF(AVERAGE(B21:D21)&gt;0,(MAX(B21:D21)-MIN(B21:D21))/AVERAGE(B21:D21)*100,0)</f>
      </c>
    </row>
    <row r="22">
      <c r="A22" s="0">
        <v>120</v>
      </c>
      <c r="B22" s="0">
        <f>PO.DCA.Arps.Rate(DMF_Qi,DMF_Arps_Di,DMF_Arps_b,A22)</f>
      </c>
      <c r="C22" s="0">
        <f>PO.DCA.Duong.Rate(DMF_Qi,0,DMF_Duong_a,DMF_Duong_m,A22)</f>
      </c>
      <c r="D22" s="0">
        <f>PO.DCA.PLE.Rate(DMF_Qi,DMF_PLE_Di,DMF_PLE_Dinf,DMF_PLE_n,A22)</f>
      </c>
      <c r="E22" s="0">
        <f>IF(AVERAGE(B22:D22)&gt;0,(MAX(B22:D22)-MIN(B22:D22))/AVERAGE(B22:D22)*100,0)</f>
      </c>
    </row>
    <row r="23">
      <c r="A23" s="0">
        <v>150</v>
      </c>
      <c r="B23" s="0">
        <f>PO.DCA.Arps.Rate(DMF_Qi,DMF_Arps_Di,DMF_Arps_b,A23)</f>
      </c>
      <c r="C23" s="0">
        <f>PO.DCA.Duong.Rate(DMF_Qi,0,DMF_Duong_a,DMF_Duong_m,A23)</f>
      </c>
      <c r="D23" s="0">
        <f>PO.DCA.PLE.Rate(DMF_Qi,DMF_PLE_Di,DMF_PLE_Dinf,DMF_PLE_n,A23)</f>
      </c>
      <c r="E23" s="0">
        <f>IF(AVERAGE(B23:D23)&gt;0,(MAX(B23:D23)-MIN(B23:D23))/AVERAGE(B23:D23)*100,0)</f>
      </c>
    </row>
    <row r="24">
      <c r="A24" s="0">
        <v>180</v>
      </c>
      <c r="B24" s="0">
        <f>PO.DCA.Arps.Rate(DMF_Qi,DMF_Arps_Di,DMF_Arps_b,A24)</f>
      </c>
      <c r="C24" s="0">
        <f>PO.DCA.Duong.Rate(DMF_Qi,0,DMF_Duong_a,DMF_Duong_m,A24)</f>
      </c>
      <c r="D24" s="0">
        <f>PO.DCA.PLE.Rate(DMF_Qi,DMF_PLE_Di,DMF_PLE_Dinf,DMF_PLE_n,A24)</f>
      </c>
      <c r="E24" s="0">
        <f>IF(AVERAGE(B24:D24)&gt;0,(MAX(B24:D24)-MIN(B24:D24))/AVERAGE(B24:D24)*100,0)</f>
      </c>
    </row>
    <row r="25">
      <c r="A25" s="0">
        <v>240</v>
      </c>
      <c r="B25" s="0">
        <f>PO.DCA.Arps.Rate(DMF_Qi,DMF_Arps_Di,DMF_Arps_b,A25)</f>
      </c>
      <c r="C25" s="0">
        <f>PO.DCA.Duong.Rate(DMF_Qi,0,DMF_Duong_a,DMF_Duong_m,A25)</f>
      </c>
      <c r="D25" s="0">
        <f>PO.DCA.PLE.Rate(DMF_Qi,DMF_PLE_Di,DMF_PLE_Dinf,DMF_PLE_n,A25)</f>
      </c>
      <c r="E25" s="0">
        <f>IF(AVERAGE(B25:D25)&gt;0,(MAX(B25:D25)-MIN(B25:D25))/AVERAGE(B25:D25)*100,0)</f>
      </c>
    </row>
    <row r="26">
      <c r="A26" s="0">
        <v>360</v>
      </c>
      <c r="B26" s="0">
        <f>PO.DCA.Arps.Rate(DMF_Qi,DMF_Arps_Di,DMF_Arps_b,A26)</f>
      </c>
      <c r="C26" s="0">
        <f>PO.DCA.Duong.Rate(DMF_Qi,0,DMF_Duong_a,DMF_Duong_m,A26)</f>
      </c>
      <c r="D26" s="0">
        <f>PO.DCA.PLE.Rate(DMF_Qi,DMF_PLE_Di,DMF_PLE_Dinf,DMF_PLE_n,A26)</f>
      </c>
      <c r="E26" s="0">
        <f>IF(AVERAGE(B26:D26)&gt;0,(MAX(B26:D26)-MIN(B26:D26))/AVERAGE(B26:D26)*100,0)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