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<sst xmlns="http://schemas.openxmlformats.org/spreadsheetml/2006/main" count="57" uniqueCount="57">
  <si>
    <t>Id</t>
  </si>
  <si>
    <t>po.vfp.tubing.sizing</t>
  </si>
  <si>
    <t>Name</t>
  </si>
  <si>
    <t>Tubing Size Selection Analysis</t>
  </si>
  <si>
    <t>Description</t>
  </si>
  <si>
    <r>
      <rPr>
        <rFont val="Aptos Narrow"/>
        <sz val="11"/>
      </rPr>
      <t>Compare pressure drops across different tubing sizes to optimize well production. Smaller tubing increases friction but maintains velocity for liquid lift; larger tubing reduces friction but may cause liquid loading in gas wells.</t>
    </r>
    <r>
      <rPr>
        <rFont val="Aptos Narrow"/>
        <sz val="11"/>
      </rPr>
      <t xml:space="preserve">_x000A_</t>
    </r>
    <r>
      <rPr>
        <rFont val="Aptos Narrow"/>
        <b/>
        <sz val="11"/>
      </rPr>
      <t>Common Tubing Sizes: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2-3/8": 1.995" ID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2-7/8": 2.441" ID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3-1/2": 2.992" ID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4-1/2": 3.958" ID</t>
    </r>
  </si>
  <si>
    <t>Category</t>
  </si>
  <si>
    <t>Vertical Flow Performance</t>
  </si>
  <si>
    <t>Type</t>
  </si>
  <si>
    <t>worksheet</t>
  </si>
  <si>
    <t>Tags</t>
  </si>
  <si>
    <t>VLP, tubing, sizing, optimization, nodal-analysis</t>
  </si>
  <si>
    <t>Website</t>
  </si>
  <si>
    <t>petroleumoffice.com</t>
  </si>
  <si>
    <t>Academic Program</t>
  </si>
  <si>
    <t>petroleumoffice.com/academics</t>
  </si>
  <si>
    <t>Well &amp; Fluid Properties</t>
  </si>
  <si>
    <t>Liquid Rate</t>
  </si>
  <si>
    <t>bbl/d</t>
  </si>
  <si>
    <t>Liquid Density</t>
  </si>
  <si>
    <t>lb/ft3</t>
  </si>
  <si>
    <t>Liquid Viscosity</t>
  </si>
  <si>
    <t>cP</t>
  </si>
  <si>
    <t>Gas Rate</t>
  </si>
  <si>
    <t>mmscf/d</t>
  </si>
  <si>
    <t>Gas Specific Gravity</t>
  </si>
  <si>
    <t>(air=1)</t>
  </si>
  <si>
    <t>Interfacial Tension</t>
  </si>
  <si>
    <t>dynes/cm</t>
  </si>
  <si>
    <t>Well Properties</t>
  </si>
  <si>
    <t>Tubing Length</t>
  </si>
  <si>
    <t>ft</t>
  </si>
  <si>
    <t>Pipe Roughness</t>
  </si>
  <si>
    <t>-</t>
  </si>
  <si>
    <t>Pipe Angle</t>
  </si>
  <si>
    <t>degrees</t>
  </si>
  <si>
    <t>Temperature</t>
  </si>
  <si>
    <t>degF</t>
  </si>
  <si>
    <t>Wellhead Pressure</t>
  </si>
  <si>
    <t>psia</t>
  </si>
  <si>
    <t>Tubing Size Comparison</t>
  </si>
  <si>
    <t>Tubing Size</t>
  </si>
  <si>
    <t>ID (in)</t>
  </si>
  <si>
    <t>BHP (psia)</t>
  </si>
  <si>
    <t>dP (psi)</t>
  </si>
  <si>
    <t>Velocity (ft/s)</t>
  </si>
  <si>
    <t>2-3/8"</t>
  </si>
  <si>
    <t>2-7/8"</t>
  </si>
  <si>
    <t>3-1/2"</t>
  </si>
  <si>
    <t>4-1/2"</t>
  </si>
  <si>
    <t>Optimal Size</t>
  </si>
  <si>
    <t>(lowest pressure drop)</t>
  </si>
  <si>
    <t>Rate Sensitivity by Tubing Size</t>
  </si>
  <si>
    <t>Rate (bbl/d)</t>
  </si>
  <si>
    <t>2-3/8" BHP</t>
  </si>
  <si>
    <t>2-7/8" BHP</t>
  </si>
  <si>
    <t>3-1/2" BHP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</si>
</sst>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vfp.tubing.sizing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E31"/>
  <sheetViews>
    <sheetView workbookViewId="0"/>
  </sheetViews>
  <sheetFormatPr defaultRowHeight="15"/>
  <sheetData>
    <row r="1">
      <c r="A1" s="0" t="s">
        <v>3</v>
      </c>
    </row>
    <row r="2">
      <c r="A2" s="0" t="s">
        <v>16</v>
      </c>
    </row>
    <row r="3">
      <c r="A3" s="0" t="s">
        <v>17</v>
      </c>
      <c r="B3" s="0">
        <v>2500</v>
      </c>
      <c r="C3" s="0" t="s">
        <v>18</v>
      </c>
    </row>
    <row r="4">
      <c r="A4" s="0" t="s">
        <v>19</v>
      </c>
      <c r="B4" s="0">
        <v>48</v>
      </c>
      <c r="C4" s="0" t="s">
        <v>20</v>
      </c>
    </row>
    <row r="5">
      <c r="A5" s="0" t="s">
        <v>21</v>
      </c>
      <c r="B5" s="0">
        <v>2.5</v>
      </c>
      <c r="C5" s="0" t="s">
        <v>22</v>
      </c>
    </row>
    <row r="6">
      <c r="A6" s="0" t="s">
        <v>23</v>
      </c>
      <c r="B6" s="0">
        <v>2</v>
      </c>
      <c r="C6" s="0" t="s">
        <v>24</v>
      </c>
    </row>
    <row r="7">
      <c r="A7" s="0" t="s">
        <v>25</v>
      </c>
      <c r="B7" s="0">
        <v>0.72</v>
      </c>
      <c r="C7" s="0" t="s">
        <v>26</v>
      </c>
    </row>
    <row r="8">
      <c r="A8" s="0" t="s">
        <v>27</v>
      </c>
      <c r="B8" s="0">
        <v>28</v>
      </c>
      <c r="C8" s="0" t="s">
        <v>28</v>
      </c>
    </row>
    <row r="10">
      <c r="A10" s="0" t="s">
        <v>29</v>
      </c>
    </row>
    <row r="11">
      <c r="A11" s="0" t="s">
        <v>30</v>
      </c>
      <c r="B11" s="0">
        <v>9000</v>
      </c>
      <c r="C11" s="0" t="s">
        <v>31</v>
      </c>
    </row>
    <row r="12">
      <c r="A12" s="0" t="s">
        <v>32</v>
      </c>
      <c r="B12" s="0">
        <v>0.0006</v>
      </c>
      <c r="C12" s="0" t="s">
        <v>33</v>
      </c>
    </row>
    <row r="13">
      <c r="A13" s="0" t="s">
        <v>34</v>
      </c>
      <c r="B13" s="0">
        <v>90</v>
      </c>
      <c r="C13" s="0" t="s">
        <v>35</v>
      </c>
    </row>
    <row r="14">
      <c r="A14" s="0" t="s">
        <v>36</v>
      </c>
      <c r="B14" s="0">
        <v>185</v>
      </c>
      <c r="C14" s="0" t="s">
        <v>37</v>
      </c>
    </row>
    <row r="15">
      <c r="A15" s="0" t="s">
        <v>38</v>
      </c>
      <c r="B15" s="0">
        <v>150</v>
      </c>
      <c r="C15" s="0" t="s">
        <v>39</v>
      </c>
    </row>
    <row r="17">
      <c r="A17" s="0" t="s">
        <v>40</v>
      </c>
    </row>
    <row r="18">
      <c r="A18" s="0" t="s">
        <v>41</v>
      </c>
      <c r="B18" s="0" t="s">
        <v>42</v>
      </c>
      <c r="C18" s="0" t="s">
        <v>43</v>
      </c>
      <c r="D18" s="0" t="s">
        <v>44</v>
      </c>
      <c r="E18" s="0" t="s">
        <v>45</v>
      </c>
    </row>
    <row r="19">
      <c r="A19" s="0" t="s">
        <v>46</v>
      </c>
      <c r="B19" s="0">
        <v>1.995</v>
      </c>
      <c r="C19" s="0">
        <f>PO.VFP.BeggsBrill.Pin($B$3,$B$6,$B$15,$B$14,$B$4,$B$5,$B$7,$B$8,B19,$B$11,$B$12,$B$13)</f>
        <v>3069.0075762849724</v>
      </c>
      <c r="D19" s="0">
        <f>C19-$B$15</f>
        <v>2919.0075762849724</v>
      </c>
      <c r="E19" s="0">
        <f>($B$3*5.615)/(3.1416*(B19/24)^2*86400)</f>
        <v>7.484483269257012</v>
      </c>
    </row>
    <row r="20">
      <c r="A20" s="0" t="s">
        <v>47</v>
      </c>
      <c r="B20" s="0">
        <v>2.441</v>
      </c>
      <c r="C20" s="0">
        <f>PO.VFP.BeggsBrill.Pin($B$3,$B$6,$B$15,$B$14,$B$4,$B$5,$B$7,$B$8,B20,$B$11,$B$12,$B$13)</f>
        <v>2137.548532591597</v>
      </c>
      <c r="D20" s="0">
        <f>C20-$B$15</f>
        <v>1987.548532591597</v>
      </c>
      <c r="E20" s="0">
        <f>($B$3*5.615)/(3.1416*(B20/24)^2*86400)</f>
        <v>4.99933297156182</v>
      </c>
    </row>
    <row r="21">
      <c r="A21" s="0" t="s">
        <v>48</v>
      </c>
      <c r="B21" s="0">
        <v>2.992</v>
      </c>
      <c r="C21" s="0">
        <f>PO.VFP.BeggsBrill.Pin($B$3,$B$6,$B$15,$B$14,$B$4,$B$5,$B$7,$B$8,B21,$B$11,$B$12,$B$13)</f>
        <v>1676.6043002306435</v>
      </c>
      <c r="D21" s="0">
        <f>C21-$B$15</f>
        <v>1526.6043002306435</v>
      </c>
      <c r="E21" s="0">
        <f>($B$3*5.615)/(3.1416*(B21/24)^2*86400)</f>
        <v>3.3275488785295373</v>
      </c>
    </row>
    <row r="22">
      <c r="A22" s="0" t="s">
        <v>49</v>
      </c>
      <c r="B22" s="0">
        <v>3.958</v>
      </c>
      <c r="C22" s="0">
        <f>PO.VFP.BeggsBrill.Pin($B$3,$B$6,$B$15,$B$14,$B$4,$B$5,$B$7,$B$8,B22,$B$11,$B$12,$B$13)</f>
        <v>1456.010871677227</v>
      </c>
      <c r="D22" s="0">
        <f>C22-$B$15</f>
        <v>1306.010871677227</v>
      </c>
      <c r="E22" s="0">
        <f>($B$3*5.615)/(3.1416*(B22/24)^2*86400)</f>
        <v>1.901498741058823</v>
      </c>
    </row>
    <row r="24">
      <c r="A24" s="0" t="s">
        <v>50</v>
      </c>
      <c r="B24" s="0" t="str">
        <f>IF(D19=MIN(D19:D22),"2-3/8",IF(D20=MIN(D19:D22),"2-7/8",IF(D21=MIN(D19:D22),"3-1/2","4-1/2")))</f>
        <v>4-1/2</v>
      </c>
      <c r="C24" s="0" t="s">
        <v>51</v>
      </c>
    </row>
    <row r="26">
      <c r="A26" s="0" t="s">
        <v>52</v>
      </c>
    </row>
    <row r="27">
      <c r="A27" s="0" t="s">
        <v>53</v>
      </c>
      <c r="B27" s="0" t="s">
        <v>54</v>
      </c>
      <c r="C27" s="0" t="s">
        <v>55</v>
      </c>
      <c r="D27" s="0" t="s">
        <v>56</v>
      </c>
    </row>
    <row r="28">
      <c r="A28" s="0">
        <v>1000</v>
      </c>
      <c r="B28" s="0">
        <f>PO.VFP.BeggsBrill.Pin(A28,$B$6*A28/$B$3,$B$15,$B$14,$B$4,$B$5,$B$7,$B$8,1.995,$B$11,$B$12,$B$13)</f>
        <v>1792.299236097812</v>
      </c>
      <c r="C28" s="0">
        <f>PO.VFP.BeggsBrill.Pin(A28,$B$6*A28/$B$3,$B$15,$B$14,$B$4,$B$5,$B$7,$B$8,2.441,$B$11,$B$12,$B$13)</f>
        <v>1550.0989603023406</v>
      </c>
      <c r="D28" s="0">
        <f>PO.VFP.BeggsBrill.Pin(A28,$B$6*A28/$B$3,$B$15,$B$14,$B$4,$B$5,$B$7,$B$8,2.992,$B$11,$B$12,$B$13)</f>
        <v>1477.1316636881695</v>
      </c>
    </row>
    <row r="29">
      <c r="A29" s="0">
        <v>2000</v>
      </c>
      <c r="B29" s="0">
        <f>PO.VFP.BeggsBrill.Pin(A29,$B$6*A29/$B$3,$B$15,$B$14,$B$4,$B$5,$B$7,$B$8,1.995,$B$11,$B$12,$B$13)</f>
        <v>2597.232665087714</v>
      </c>
      <c r="C29" s="0">
        <f>PO.VFP.BeggsBrill.Pin(A29,$B$6*A29/$B$3,$B$15,$B$14,$B$4,$B$5,$B$7,$B$8,2.441,$B$11,$B$12,$B$13)</f>
        <v>1905.551430307757</v>
      </c>
      <c r="D29" s="0">
        <f>PO.VFP.BeggsBrill.Pin(A29,$B$6*A29/$B$3,$B$15,$B$14,$B$4,$B$5,$B$7,$B$8,2.992,$B$11,$B$12,$B$13)</f>
        <v>1578.4161140589117</v>
      </c>
    </row>
    <row r="30">
      <c r="A30" s="0">
        <v>3000</v>
      </c>
      <c r="B30" s="0">
        <f>PO.VFP.BeggsBrill.Pin(A30,$B$6*A30/$B$3,$B$15,$B$14,$B$4,$B$5,$B$7,$B$8,1.995,$B$11,$B$12,$B$13)</f>
        <v>3568.961315331595</v>
      </c>
      <c r="C30" s="0">
        <f>PO.VFP.BeggsBrill.Pin(A30,$B$6*A30/$B$3,$B$15,$B$14,$B$4,$B$5,$B$7,$B$8,2.441,$B$11,$B$12,$B$13)</f>
        <v>2392.417374015822</v>
      </c>
      <c r="D30" s="0">
        <f>PO.VFP.BeggsBrill.Pin(A30,$B$6*A30/$B$3,$B$15,$B$14,$B$4,$B$5,$B$7,$B$8,2.992,$B$11,$B$12,$B$13)</f>
        <v>1792.5608926007374</v>
      </c>
    </row>
    <row r="31">
      <c r="A31" s="0">
        <v>4000</v>
      </c>
      <c r="B31" s="0">
        <f>PO.VFP.BeggsBrill.Pin(A31,$B$6*A31/$B$3,$B$15,$B$14,$B$4,$B$5,$B$7,$B$8,1.995,$B$11,$B$12,$B$13)</f>
        <v>4652.198066985342</v>
      </c>
      <c r="C31" s="0">
        <f>PO.VFP.BeggsBrill.Pin(A31,$B$6*A31/$B$3,$B$15,$B$14,$B$4,$B$5,$B$7,$B$8,2.441,$B$11,$B$12,$B$13)</f>
        <v>2944.0196269483977</v>
      </c>
      <c r="D31" s="0">
        <f>PO.VFP.BeggsBrill.Pin(A31,$B$6*A31/$B$3,$B$15,$B$14,$B$4,$B$5,$B$7,$B$8,2.992,$B$11,$B$12,$B$13)</f>
        <v>2063.3468726782685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Tubing Size Selection Analysis</dc:title>
  <dc:subject>Compare pressure drops across different tubing sizes to optimize well production. Smaller tubing increases friction but maintains velocity for liquid lift; larger tubing reduces friction but may cause liquid loading in gas wells.</dc:subject>
  <cp:category>Vertical Flow Performance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