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<sst xmlns="http://schemas.openxmlformats.org/spreadsheetml/2006/main" count="36" uniqueCount="36">
  <si>
    <t>Id</t>
  </si>
  <si>
    <t>po.sf.choke.sizing</t>
  </si>
  <si>
    <t>Name</t>
  </si>
  <si>
    <t>Choke Sizing Comparison</t>
  </si>
  <si>
    <t>Description</t>
  </si>
  <si>
    <r>
      <rPr>
        <rFont val="Aptos Narrow"/>
        <sz val="11"/>
      </rPr>
      <t>Compare choke diameter sizing using different critical flow correlations (Gilbert, Ros, Baxendell, Achong, Pilehvari).</t>
    </r>
    <r>
      <rPr>
        <rFont val="Aptos Narrow"/>
        <sz val="11"/>
      </rPr>
      <t xml:space="preserve">_x000A_</t>
    </r>
    <r>
      <rPr>
        <rFont val="Aptos Narrow"/>
        <b/>
        <sz val="11"/>
      </rPr>
      <t>Design Steps: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Input wellhead pressure, target liquid rate, and GLR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Calculate required choke size using each correlation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Verify flow rate with sized choke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Compare results across correlations</t>
    </r>
    <r>
      <rPr>
        <rFont val="Aptos Narrow"/>
        <sz val="11"/>
      </rPr>
      <t xml:space="preserve">_x000A_</t>
    </r>
    <r>
      <rPr>
        <rFont val="Aptos Narrow"/>
        <b/>
        <sz val="11"/>
      </rPr>
      <t>Correlation Selection: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Gilbert: Most widely used, good starting point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Ros: Modified Gilbert coefficients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Baxendell: Developed from Lake Maracaibo data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Achong: Lake Maracaibo wells, higher GLR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Pilehvari: Based on U. of Tulsa experimental data</t>
    </r>
    <r>
      <rPr>
        <rFont val="Aptos Narrow"/>
        <sz val="11"/>
      </rPr>
      <t xml:space="preserve">_x000A_</t>
    </r>
    <r>
      <rPr>
        <rFont val="Aptos Narrow"/>
        <b/>
        <sz val="11"/>
      </rPr>
      <t>Reference:</t>
    </r>
    <r>
      <rPr>
        <rFont val="Aptos Narrow"/>
        <sz val="11"/>
      </rPr>
      <t xml:space="preserve"> Guo, B., Lyons, W.C., Ghalambor, A. (2007). Petroleum Production Engineering.</t>
    </r>
  </si>
  <si>
    <t>Category</t>
  </si>
  <si>
    <t>Surface Facilities</t>
  </si>
  <si>
    <t>Type</t>
  </si>
  <si>
    <t>worksheet</t>
  </si>
  <si>
    <t>Tags</t>
  </si>
  <si>
    <t>choke, sizing, Gilbert, Ros, Baxendell, achong, Pilehvari, critical-flow</t>
  </si>
  <si>
    <t>Website</t>
  </si>
  <si>
    <t>petroleumoffice.com</t>
  </si>
  <si>
    <t>Academic Program</t>
  </si>
  <si>
    <t>petroleumoffice.com/academics</t>
  </si>
  <si>
    <t>Well Production Data</t>
  </si>
  <si>
    <t>Wellhead Pressure</t>
  </si>
  <si>
    <t>psia</t>
  </si>
  <si>
    <t>Target Liquid Rate</t>
  </si>
  <si>
    <t>bbl/d</t>
  </si>
  <si>
    <t>Gas-Liquid Ratio (GLR)</t>
  </si>
  <si>
    <t>scf/bbl</t>
  </si>
  <si>
    <t>Choke Sizing Results</t>
  </si>
  <si>
    <t>Correlation</t>
  </si>
  <si>
    <t>Choke Size (in)</t>
  </si>
  <si>
    <t>Calculated Rate (bbl/d)</t>
  </si>
  <si>
    <t>Gilbert (1954)</t>
  </si>
  <si>
    <t>Ros (1960)</t>
  </si>
  <si>
    <t>Baxendell (1957)</t>
  </si>
  <si>
    <t>Achong (1961)</t>
  </si>
  <si>
    <t>Pilehvari (1980)</t>
  </si>
  <si>
    <t>Analysis</t>
  </si>
  <si>
    <t>Average Choke Size</t>
  </si>
  <si>
    <t>in</t>
  </si>
  <si>
    <t>Size Range (Max-Min)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</si>
</sst>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sf.choke.sizing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17"/>
  <sheetViews>
    <sheetView workbookViewId="0"/>
  </sheetViews>
  <sheetFormatPr defaultRowHeight="15"/>
  <sheetData>
    <row r="1">
      <c r="A1" s="0" t="s">
        <v>3</v>
      </c>
    </row>
    <row r="2">
      <c r="A2" s="0" t="s">
        <v>16</v>
      </c>
    </row>
    <row r="3">
      <c r="A3" s="0" t="s">
        <v>17</v>
      </c>
      <c r="B3" s="0">
        <v>500</v>
      </c>
      <c r="C3" s="0" t="s">
        <v>18</v>
      </c>
    </row>
    <row r="4">
      <c r="A4" s="0" t="s">
        <v>19</v>
      </c>
      <c r="B4" s="0">
        <v>800</v>
      </c>
      <c r="C4" s="0" t="s">
        <v>20</v>
      </c>
    </row>
    <row r="5">
      <c r="A5" s="0" t="s">
        <v>21</v>
      </c>
      <c r="B5" s="0">
        <v>600</v>
      </c>
      <c r="C5" s="0" t="s">
        <v>22</v>
      </c>
    </row>
    <row r="7">
      <c r="A7" s="0" t="s">
        <v>23</v>
      </c>
    </row>
    <row r="8">
      <c r="A8" s="0" t="s">
        <v>24</v>
      </c>
      <c r="B8" s="0" t="s">
        <v>25</v>
      </c>
      <c r="C8" s="0" t="s">
        <v>26</v>
      </c>
    </row>
    <row r="9">
      <c r="A9" s="0" t="s">
        <v>27</v>
      </c>
      <c r="B9" s="0">
        <f>PO.SF.CH.Gilbert.Size($B$3,$B$4,$B$5)</f>
        <v>0.4302852312141855</v>
      </c>
      <c r="C9" s="0">
        <f>PO.SF.CH.Gilbert.Rate($B$3,B9,$B$5)</f>
        <v>800.0000000000006</v>
      </c>
    </row>
    <row r="10">
      <c r="A10" s="0" t="s">
        <v>28</v>
      </c>
      <c r="B10" s="0">
        <f>PO.SF.CH.Ros.Size($B$3,$B$4,$B$5)</f>
        <v>0.3260592875152682</v>
      </c>
      <c r="C10" s="0">
        <f>PO.SF.CH.Ros.Rate($B$3,B10,$B$5)</f>
        <v>800</v>
      </c>
    </row>
    <row r="11">
      <c r="A11" s="0" t="s">
        <v>29</v>
      </c>
      <c r="B11" s="0">
        <f>PO.SF.CH.Baxendell.Size($B$3,$B$4,$B$5)</f>
        <v>0.39301015034611086</v>
      </c>
      <c r="C11" s="0">
        <f>PO.SF.CH.Baxendell.Rate($B$3,B11,$B$5)</f>
        <v>800.0000000000006</v>
      </c>
    </row>
    <row r="12">
      <c r="A12" s="0" t="s">
        <v>30</v>
      </c>
      <c r="B12" s="0">
        <f>PO.SF.CH.Achong.Size($B$3,$B$4,$B$5)</f>
        <v>0.3737091006840009</v>
      </c>
      <c r="C12" s="0">
        <f>PO.SF.CH.Achong.Rate($B$3,B12,$B$5)</f>
        <v>799.9999999999997</v>
      </c>
    </row>
    <row r="13">
      <c r="A13" s="0" t="s">
        <v>31</v>
      </c>
      <c r="B13" s="0">
        <f>PO.SF.CH.Pilehvari.Size($B$3,$B$4,$B$5)</f>
        <v>0.437706160394676</v>
      </c>
      <c r="C13" s="0">
        <f>PO.SF.CH.Pilehvari.Rate($B$3,B13,$B$5)</f>
        <v>799.9999999999998</v>
      </c>
    </row>
    <row r="15">
      <c r="A15" s="0" t="s">
        <v>32</v>
      </c>
    </row>
    <row r="16">
      <c r="A16" s="0" t="s">
        <v>33</v>
      </c>
      <c r="B16" s="0">
        <f>AVERAGE(B9:B13)</f>
        <v>0.39215398603084833</v>
      </c>
      <c r="C16" s="0" t="s">
        <v>34</v>
      </c>
    </row>
    <row r="17">
      <c r="A17" s="0" t="s">
        <v>35</v>
      </c>
      <c r="B17" s="0">
        <f>MAX(B9:B13)-MIN(B9:B13)</f>
        <v>0.11164687287940783</v>
      </c>
      <c r="C17" s="0" t="s">
        <v>34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Choke Sizing Comparison</dc:title>
  <dc:subject>Compare choke diameter sizing using different critical flow correlations (Gilbert, Ros, Baxendell, Achong, Pilehvari).</dc:subject>
  <cp:category>Surface Facilities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