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sharedStrings.xml><?xml version="1.0" encoding="utf-8"?>
<sst xmlns="http://schemas.openxmlformats.org/spreadsheetml/2006/main" count="43" uniqueCount="43">
  <si>
    <t>Id</t>
  </si>
  <si>
    <t>po.scal.models.compare</t>
  </si>
  <si>
    <t>Name</t>
  </si>
  <si>
    <t>Relative Permeability Model Comparison</t>
  </si>
  <si>
    <t>Description</t>
  </si>
  <si>
    <r>
      <rPr>
        <rFont val="Aptos Narrow"/>
        <sz val="11"/>
      </rPr>
      <t>Compare relative permeability predictions from Corey, LET, and Honarpour correlations. Model selection affects waterflood performance predictions.</t>
    </r>
    <r>
      <rPr>
        <rFont val="Aptos Narrow"/>
        <sz val="11"/>
      </rPr>
      <t xml:space="preserve">_x000A_</t>
    </r>
    <r>
      <rPr>
        <rFont val="Aptos Narrow"/>
        <b/>
        <sz val="11"/>
      </rPr>
      <t>Models: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Corey</t>
    </r>
    <r>
      <rPr>
        <rFont val="Aptos Narrow"/>
        <sz val="11"/>
      </rPr>
      <t>: Simple power-law, 2 parameters per phase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LET</t>
    </r>
    <r>
      <rPr>
        <rFont val="Aptos Narrow"/>
        <sz val="11"/>
      </rPr>
      <t>: Flexible 3-parameter model per phase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Honarpour</t>
    </r>
    <r>
      <rPr>
        <rFont val="Aptos Narrow"/>
        <sz val="11"/>
      </rPr>
      <t>: Rock-type specific correlations</t>
    </r>
  </si>
  <si>
    <t>Category</t>
  </si>
  <si>
    <t>Special Core Analysis</t>
  </si>
  <si>
    <t>Type</t>
  </si>
  <si>
    <t>worksheet</t>
  </si>
  <si>
    <t>Tags</t>
  </si>
  <si>
    <t>SCAL, Corey, let, Honarpour, comparison, model-selection</t>
  </si>
  <si>
    <t>Website</t>
  </si>
  <si>
    <t>petroleumoffice.com</t>
  </si>
  <si>
    <t>Academic Program</t>
  </si>
  <si>
    <t>petroleumoffice.com/academics</t>
  </si>
  <si>
    <t>Common Parameters</t>
  </si>
  <si>
    <t>Swi</t>
  </si>
  <si>
    <t>fraction</t>
  </si>
  <si>
    <t>Sorw</t>
  </si>
  <si>
    <t>Porosity</t>
  </si>
  <si>
    <t>Permeability</t>
  </si>
  <si>
    <t>mD</t>
  </si>
  <si>
    <t>Corey Parameters</t>
  </si>
  <si>
    <t>LET Parameters</t>
  </si>
  <si>
    <t>Krow @ Swi</t>
  </si>
  <si>
    <t>Lo, Eo, To</t>
  </si>
  <si>
    <t>2.5, 2.0, 1.5</t>
  </si>
  <si>
    <t>Krw @ Sorw</t>
  </si>
  <si>
    <t>Lw, Ew, Tw</t>
  </si>
  <si>
    <t>3.0, 1.5, 2.0</t>
  </si>
  <si>
    <t>No</t>
  </si>
  <si>
    <t>Nw</t>
  </si>
  <si>
    <t>Oil Relative Permeability Comparison</t>
  </si>
  <si>
    <t>Sw</t>
  </si>
  <si>
    <t>Corey Krow</t>
  </si>
  <si>
    <t>LET Krow</t>
  </si>
  <si>
    <t>Honarpour Krow</t>
  </si>
  <si>
    <t>Max Diff</t>
  </si>
  <si>
    <t>Water Relative Permeability Comparison</t>
  </si>
  <si>
    <t>Corey Krw</t>
  </si>
  <si>
    <t>LET Krw</t>
  </si>
  <si>
    <t>Honarpour Krw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</si>
</sst>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scal.models.compare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E33"/>
  <sheetViews>
    <sheetView workbookViewId="0"/>
  </sheetViews>
  <sheetFormatPr defaultRowHeight="15"/>
  <sheetData>
    <row r="1">
      <c r="A1" s="0" t="s">
        <v>3</v>
      </c>
    </row>
    <row r="2">
      <c r="A2" s="0" t="s">
        <v>16</v>
      </c>
    </row>
    <row r="3">
      <c r="A3" s="0" t="s">
        <v>17</v>
      </c>
      <c r="B3" s="0">
        <v>0.25</v>
      </c>
      <c r="C3" s="0" t="s">
        <v>18</v>
      </c>
    </row>
    <row r="4">
      <c r="A4" s="0" t="s">
        <v>19</v>
      </c>
      <c r="B4" s="0">
        <v>0.3</v>
      </c>
      <c r="C4" s="0" t="s">
        <v>18</v>
      </c>
    </row>
    <row r="5">
      <c r="A5" s="0" t="s">
        <v>20</v>
      </c>
      <c r="B5" s="0">
        <v>0.18</v>
      </c>
      <c r="C5" s="0" t="s">
        <v>18</v>
      </c>
    </row>
    <row r="6">
      <c r="A6" s="0" t="s">
        <v>21</v>
      </c>
      <c r="B6" s="0">
        <v>150</v>
      </c>
      <c r="C6" s="0" t="s">
        <v>22</v>
      </c>
    </row>
    <row r="8">
      <c r="A8" s="0" t="s">
        <v>23</v>
      </c>
      <c r="C8" s="0" t="s">
        <v>24</v>
      </c>
    </row>
    <row r="9">
      <c r="A9" s="0" t="s">
        <v>25</v>
      </c>
      <c r="B9" s="0">
        <v>1</v>
      </c>
      <c r="C9" s="0" t="s">
        <v>26</v>
      </c>
      <c r="D9" s="0" t="s">
        <v>27</v>
      </c>
    </row>
    <row r="10">
      <c r="A10" s="0" t="s">
        <v>28</v>
      </c>
      <c r="B10" s="0">
        <v>0.35</v>
      </c>
      <c r="C10" s="0" t="s">
        <v>29</v>
      </c>
      <c r="D10" s="0" t="s">
        <v>30</v>
      </c>
    </row>
    <row r="11">
      <c r="A11" s="0" t="s">
        <v>31</v>
      </c>
      <c r="B11" s="0">
        <v>2.5</v>
      </c>
    </row>
    <row r="12">
      <c r="A12" s="0" t="s">
        <v>32</v>
      </c>
      <c r="B12" s="0">
        <v>2</v>
      </c>
    </row>
    <row r="14">
      <c r="A14" s="0" t="s">
        <v>33</v>
      </c>
    </row>
    <row r="15">
      <c r="A15" s="0" t="s">
        <v>34</v>
      </c>
      <c r="B15" s="0" t="s">
        <v>35</v>
      </c>
      <c r="C15" s="0" t="s">
        <v>36</v>
      </c>
      <c r="D15" s="0" t="s">
        <v>37</v>
      </c>
      <c r="E15" s="0" t="s">
        <v>38</v>
      </c>
    </row>
    <row r="16">
      <c r="A16" s="0">
        <v>0.25</v>
      </c>
      <c r="B16" s="0">
        <f>PO.SCAL.Corey.Krow(A16,$B$3,$B$4,$B$9,$B$11)</f>
        <v>1</v>
      </c>
      <c r="C16" s="0">
        <f>PO.SCAL.LET.Krow(A16,$B$3,$B$4,$B$9,2.5,2.0,1.5)</f>
        <v>1</v>
      </c>
      <c r="D16" s="0">
        <f>PO.SCAL.Honarpour.Sand.WW.Krow(A16,$B$3,$B$4,$B$5)</f>
        <v>0.9098930599999999</v>
      </c>
      <c r="E16" s="0">
        <f>MAX(B16,C16,D16)-MIN(B16,C16,D16)</f>
        <v>0.09010694000000008</v>
      </c>
    </row>
    <row r="17">
      <c r="A17" s="0">
        <v>0.3</v>
      </c>
      <c r="B17" s="0">
        <f>PO.SCAL.Corey.Krow(A17,$B$3,$B$4,$B$9,$B$11)</f>
        <v>0.7449355390278033</v>
      </c>
      <c r="C17" s="0">
        <f>PO.SCAL.LET.Krow(A17,$B$3,$B$4,$B$9,2.5,2.0,1.5)</f>
        <v>0.9095565267011586</v>
      </c>
      <c r="D17" s="0">
        <f>PO.SCAL.Honarpour.Sand.WW.Krow(A17,$B$3,$B$4,$B$5)</f>
        <v>0.6345840935676438</v>
      </c>
      <c r="E17" s="0">
        <f>MAX(B17,C17,D17)-MIN(B17,C17,D17)</f>
        <v>0.2749724331335148</v>
      </c>
    </row>
    <row r="18">
      <c r="A18" s="0">
        <v>0.35</v>
      </c>
      <c r="B18" s="0">
        <f>PO.SCAL.Corey.Krow(A18,$B$3,$B$4,$B$9,$B$11)</f>
        <v>0.5335054084039712</v>
      </c>
      <c r="C18" s="0">
        <f>PO.SCAL.LET.Krow(A18,$B$3,$B$4,$B$9,2.5,2.0,1.5)</f>
        <v>0.7180243664953057</v>
      </c>
      <c r="D18" s="0">
        <f>PO.SCAL.Honarpour.Sand.WW.Krow(A18,$B$3,$B$4,$B$5)</f>
        <v>0.430634824788256</v>
      </c>
      <c r="E18" s="0">
        <f>MAX(B18,C18,D18)-MIN(B18,C18,D18)</f>
        <v>0.28738954170704967</v>
      </c>
    </row>
    <row r="19">
      <c r="A19" s="0">
        <v>0.4</v>
      </c>
      <c r="B19" s="0">
        <f>PO.SCAL.Corey.Krow(A19,$B$3,$B$4,$B$9,$B$11)</f>
        <v>0.3628873693012115</v>
      </c>
      <c r="C19" s="0">
        <f>PO.SCAL.LET.Krow(A19,$B$3,$B$4,$B$9,2.5,2.0,1.5)</f>
        <v>0.4852813742385702</v>
      </c>
      <c r="D19" s="0">
        <f>PO.SCAL.Honarpour.Sand.WW.Krow(A19,$B$3,$B$4,$B$5)</f>
        <v>0.2839764900006322</v>
      </c>
      <c r="E19" s="0">
        <f>MAX(B19,C19,D19)-MIN(B19,C19,D19)</f>
        <v>0.20130488423793802</v>
      </c>
    </row>
    <row r="20">
      <c r="A20" s="0">
        <v>0.45</v>
      </c>
      <c r="B20" s="0">
        <f>PO.SCAL.Corey.Krow(A20,$B$3,$B$4,$B$9,$B$11)</f>
        <v>0.23004814583331173</v>
      </c>
      <c r="C20" s="0">
        <f>PO.SCAL.LET.Krow(A20,$B$3,$B$4,$B$9,2.5,2.0,1.5)</f>
        <v>0.27964594395543935</v>
      </c>
      <c r="D20" s="0">
        <f>PO.SCAL.Honarpour.Sand.WW.Krow(A20,$B$3,$B$4,$B$5)</f>
        <v>0.18192891878709183</v>
      </c>
      <c r="E20" s="0">
        <f>MAX(B20,C20,D20)-MIN(B20,C20,D20)</f>
        <v>0.09771702516834752</v>
      </c>
    </row>
    <row r="21">
      <c r="A21" s="0">
        <v>0.5</v>
      </c>
      <c r="B21" s="0">
        <f>PO.SCAL.Corey.Krow(A21,$B$3,$B$4,$B$9,$B$11)</f>
        <v>0.1316872427983539</v>
      </c>
      <c r="C21" s="0">
        <f>PO.SCAL.LET.Krow(A21,$B$3,$B$4,$B$9,2.5,2.0,1.5)</f>
        <v>0.13719413758231314</v>
      </c>
      <c r="D21" s="0">
        <f>PO.SCAL.Honarpour.Sand.WW.Krow(A21,$B$3,$B$4,$B$5)</f>
        <v>0.11323977745179142</v>
      </c>
      <c r="E21" s="0">
        <f>MAX(B21,C21,D21)-MIN(B21,C21,D21)</f>
        <v>0.023954360130521712</v>
      </c>
    </row>
    <row r="22">
      <c r="A22" s="0">
        <v>0.55</v>
      </c>
      <c r="B22" s="0">
        <f>PO.SCAL.Corey.Krow(A22,$B$3,$B$4,$B$9,$B$11)</f>
        <v>0.06415002990995838</v>
      </c>
      <c r="C22" s="0">
        <f>PO.SCAL.LET.Krow(A22,$B$3,$B$4,$B$9,2.5,2.0,1.5)</f>
        <v>0.05564656009922345</v>
      </c>
      <c r="D22" s="0">
        <f>PO.SCAL.Honarpour.Sand.WW.Krow(A22,$B$3,$B$4,$B$5)</f>
        <v>0.0681316059003124</v>
      </c>
      <c r="E22" s="0">
        <f>MAX(B22,C22,D22)-MIN(B22,C22,D22)</f>
        <v>0.01248504580108896</v>
      </c>
    </row>
    <row r="23">
      <c r="A23" s="0">
        <v>0.6</v>
      </c>
      <c r="B23" s="0">
        <f>PO.SCAL.Corey.Krow(A23,$B$3,$B$4,$B$9,$B$11)</f>
        <v>0.023279235594618874</v>
      </c>
      <c r="C23" s="0">
        <f>PO.SCAL.LET.Krow(A23,$B$3,$B$4,$B$9,2.5,2.0,1.5)</f>
        <v>0.016685826489055523</v>
      </c>
      <c r="D23" s="0">
        <f>PO.SCAL.Honarpour.Sand.WW.Krow(A23,$B$3,$B$4,$B$5)</f>
        <v>0.03836007727757113</v>
      </c>
      <c r="E23" s="0">
        <f>MAX(B23,C23,D23)-MIN(B23,C23,D23)</f>
        <v>0.02167425078851561</v>
      </c>
    </row>
    <row r="24">
      <c r="A24" s="0">
        <v>0.65</v>
      </c>
      <c r="B24" s="0">
        <f>PO.SCAL.Corey.Krow(A24,$B$3,$B$4,$B$9,$B$11)</f>
        <v>0.004115226337448554</v>
      </c>
      <c r="C24" s="0">
        <f>PO.SCAL.LET.Krow(A24,$B$3,$B$4,$B$9,2.5,2.0,1.5)</f>
        <v>0.002449218479829346</v>
      </c>
      <c r="D24" s="0">
        <f>PO.SCAL.Honarpour.Sand.WW.Krow(A24,$B$3,$B$4,$B$5)</f>
        <v>0.017289693223929425</v>
      </c>
      <c r="E24" s="0">
        <f>MAX(B24,C24,D24)-MIN(B24,C24,D24)</f>
        <v>0.01484047474410008</v>
      </c>
    </row>
    <row r="25">
      <c r="A25" s="0">
        <v>0.7</v>
      </c>
      <c r="B25" s="0">
        <f>PO.SCAL.Corey.Krow(A25,$B$3,$B$4,$B$9,$B$11)</f>
        <v>1.2987500417389344E-40</v>
      </c>
      <c r="C25" s="0">
        <f>PO.SCAL.LET.Krow(A25,$B$3,$B$4,$B$9,2.5,2.0,1.5)</f>
        <v>6.493750208694673E-41</v>
      </c>
      <c r="D25" s="0">
        <f>PO.SCAL.Honarpour.Sand.WW.Krow(A25,$B$3,$B$4,$B$5)</f>
        <v>1.8407875224113467E-17</v>
      </c>
      <c r="E25" s="0">
        <f>MAX(B25,C25,D25)-MIN(B25,C25,D25)</f>
        <v>1.8407875224113467E-17</v>
      </c>
    </row>
    <row r="27">
      <c r="A27" s="0" t="s">
        <v>39</v>
      </c>
    </row>
    <row r="28">
      <c r="A28" s="0" t="s">
        <v>34</v>
      </c>
      <c r="B28" s="0" t="s">
        <v>40</v>
      </c>
      <c r="C28" s="0" t="s">
        <v>41</v>
      </c>
      <c r="D28" s="0" t="s">
        <v>42</v>
      </c>
      <c r="E28" s="0" t="s">
        <v>38</v>
      </c>
    </row>
    <row r="29">
      <c r="A29" s="0">
        <v>0.25</v>
      </c>
      <c r="B29" s="0">
        <f>PO.SCAL.Corey.Krw(A29,$B$3,$B$4,$B$10,$B$12)</f>
        <v>0</v>
      </c>
      <c r="C29" s="0">
        <f>PO.SCAL.LET.Krw(A29,$B$3,$B$4,$B$10,3.0,1.5,2.0)</f>
        <v>0</v>
      </c>
      <c r="D29" s="0">
        <f>PO.SCAL.Honarpour.Sand.WW.Krw(A29,$B$3,$B$4,$B$5)</f>
        <v>0</v>
      </c>
      <c r="E29" s="0">
        <f>MAX(B29,C29,D29)-MIN(B29,C29,D29)</f>
        <v>0</v>
      </c>
    </row>
    <row r="30">
      <c r="A30" s="0">
        <v>0.35</v>
      </c>
      <c r="B30" s="0">
        <f>PO.SCAL.Corey.Krw(A30,$B$3,$B$4,$B$10,$B$12)</f>
        <v>0.01728395061728394</v>
      </c>
      <c r="C30" s="0">
        <f>PO.SCAL.LET.Krw(A30,$B$3,$B$4,$B$10,3.0,1.5,2.0)</f>
        <v>0.0041822255414488375</v>
      </c>
      <c r="D30" s="0">
        <f>PO.SCAL.Honarpour.Sand.WW.Krw(A30,$B$3,$B$4,$B$5)</f>
        <v>0.009137023485386508</v>
      </c>
      <c r="E30" s="0">
        <f>MAX(B30,C30,D30)-MIN(B30,C30,D30)</f>
        <v>0.0131017250758351</v>
      </c>
    </row>
    <row r="31">
      <c r="A31" s="0">
        <v>0.45</v>
      </c>
      <c r="B31" s="0">
        <f>PO.SCAL.Corey.Krw(A31,$B$3,$B$4,$B$10,$B$12)</f>
        <v>0.06913580246913581</v>
      </c>
      <c r="C31" s="0">
        <f>PO.SCAL.LET.Krw(A31,$B$3,$B$4,$B$10,3.0,1.5,2.0)</f>
        <v>0.05579078455790785</v>
      </c>
      <c r="D31" s="0">
        <f>PO.SCAL.Honarpour.Sand.WW.Krw(A31,$B$3,$B$4,$B$5)</f>
        <v>0.02166230057243438</v>
      </c>
      <c r="E31" s="0">
        <f>MAX(B31,C31,D31)-MIN(B31,C31,D31)</f>
        <v>0.04747350189670143</v>
      </c>
    </row>
    <row r="32">
      <c r="A32" s="0">
        <v>0.55</v>
      </c>
      <c r="B32" s="0">
        <f>PO.SCAL.Corey.Krw(A32,$B$3,$B$4,$B$10,$B$12)</f>
        <v>0.15555555555555559</v>
      </c>
      <c r="C32" s="0">
        <f>PO.SCAL.LET.Krw(A32,$B$3,$B$4,$B$10,3.0,1.5,2.0)</f>
        <v>0.22400000000000003</v>
      </c>
      <c r="D32" s="0">
        <f>PO.SCAL.Honarpour.Sand.WW.Krw(A32,$B$3,$B$4,$B$5)</f>
        <v>0.041334799820204465</v>
      </c>
      <c r="E32" s="0">
        <f>MAX(B32,C32,D32)-MIN(B32,C32,D32)</f>
        <v>0.18266520017979557</v>
      </c>
    </row>
    <row r="33">
      <c r="A33" s="0">
        <v>0.65</v>
      </c>
      <c r="B33" s="0">
        <f>PO.SCAL.Corey.Krw(A33,$B$3,$B$4,$B$10,$B$12)</f>
        <v>0.27654320987654324</v>
      </c>
      <c r="C33" s="0">
        <f>PO.SCAL.LET.Krw(A33,$B$3,$B$4,$B$10,3.0,1.5,2.0)</f>
        <v>0.3410085632730732</v>
      </c>
      <c r="D33" s="0">
        <f>PO.SCAL.Honarpour.Sand.WW.Krw(A33,$B$3,$B$4,$B$5)</f>
        <v>0.07418647135340524</v>
      </c>
      <c r="E33" s="0">
        <f>MAX(B33,C33,D33)-MIN(B33,C33,D33)</f>
        <v>0.266822091919668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Relative Permeability Model Comparison</dc:title>
  <dc:subject>Compare relative permeability predictions from Corey, LET, and Honarpour correlations. Model selection affects waterflood performance predictions.</dc:subject>
  <cp:category>Special Core Analysis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