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<sst xmlns="http://schemas.openxmlformats.org/spreadsheetml/2006/main" count="38" uniqueCount="38">
  <si>
    <t>Id</t>
  </si>
  <si>
    <t>po.rp.rod.stress</t>
  </si>
  <si>
    <t>Name</t>
  </si>
  <si>
    <t>Rod String Stress Analysis</t>
  </si>
  <si>
    <t>Description</t>
  </si>
  <si>
    <r>
      <rPr>
        <rFont val="Aptos Narrow"/>
        <sz val="11"/>
      </rPr>
      <t>Rod string stress analysis for sucker rod pumping systems. Calculates rod weight, stretch, and stress levels for fatigue assessment.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</t>
    </r>
    <r>
      <rPr>
        <rFont val="Aptos Narrow"/>
        <sz val="11"/>
      </rPr>
      <t>: Rod diameter (in)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L</t>
    </r>
    <r>
      <rPr>
        <rFont val="Aptos Narrow"/>
        <sz val="11"/>
      </rPr>
      <t>: Rod string length (ft)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SG</t>
    </r>
    <r>
      <rPr>
        <rFont val="Aptos Narrow"/>
        <sz val="11"/>
      </rPr>
      <t>: Fluid specific gravity (dimensionless)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Fo</t>
    </r>
    <r>
      <rPr>
        <rFont val="Aptos Narrow"/>
        <sz val="11"/>
      </rPr>
      <t>: Fluid load on plunger (lb)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PPRL</t>
    </r>
    <r>
      <rPr>
        <rFont val="Aptos Narrow"/>
        <sz val="11"/>
      </rPr>
      <t>: Peak polished rod load (lb)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MPRL</t>
    </r>
    <r>
      <rPr>
        <rFont val="Aptos Narrow"/>
        <sz val="11"/>
      </rPr>
      <t>: Minimum polished rod load (lb)</t>
    </r>
  </si>
  <si>
    <t>Category</t>
  </si>
  <si>
    <t>Rod Pump</t>
  </si>
  <si>
    <t>Type</t>
  </si>
  <si>
    <t>worksheet</t>
  </si>
  <si>
    <t>Tags</t>
  </si>
  <si>
    <t>rod-pump, rod, stress, stretch, fatigue, artificial-lift</t>
  </si>
  <si>
    <t>Website</t>
  </si>
  <si>
    <t>petroleumoffice.com</t>
  </si>
  <si>
    <t>Academic Program</t>
  </si>
  <si>
    <t>petroleumoffice.com/academics</t>
  </si>
  <si>
    <t>Input Parameters</t>
  </si>
  <si>
    <t>Rod Diameter</t>
  </si>
  <si>
    <t>in</t>
  </si>
  <si>
    <t>Rod String Length</t>
  </si>
  <si>
    <t>ft</t>
  </si>
  <si>
    <t>Fluid Specific Gravity</t>
  </si>
  <si>
    <t>Fluid Load</t>
  </si>
  <si>
    <t>lb</t>
  </si>
  <si>
    <t>Peak Polished Rod Load</t>
  </si>
  <si>
    <t>Min Polished Rod Load</t>
  </si>
  <si>
    <t>Rod Properties</t>
  </si>
  <si>
    <t>Rod Area</t>
  </si>
  <si>
    <t>in2</t>
  </si>
  <si>
    <t>Weight in Air</t>
  </si>
  <si>
    <t>Buoyant Weight</t>
  </si>
  <si>
    <t>Rod Stretch</t>
  </si>
  <si>
    <t>Total Static Stretch</t>
  </si>
  <si>
    <t>Stress Analysis</t>
  </si>
  <si>
    <t>Maximum Stress</t>
  </si>
  <si>
    <t>psi</t>
  </si>
  <si>
    <t>Minimum Stress</t>
  </si>
  <si>
    <t>Stress Range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</si>
</sst>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rp.rod.stres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2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0.875</v>
      </c>
      <c r="C4" s="0" t="s">
        <v>18</v>
      </c>
    </row>
    <row r="5">
      <c r="A5" s="0" t="s">
        <v>19</v>
      </c>
      <c r="B5" s="0">
        <v>5000</v>
      </c>
      <c r="C5" s="0" t="s">
        <v>20</v>
      </c>
    </row>
    <row r="6">
      <c r="A6" s="0" t="s">
        <v>21</v>
      </c>
      <c r="B6" s="0">
        <v>0.85</v>
      </c>
    </row>
    <row r="7">
      <c r="A7" s="0" t="s">
        <v>22</v>
      </c>
      <c r="B7" s="0">
        <v>3500</v>
      </c>
      <c r="C7" s="0" t="s">
        <v>23</v>
      </c>
    </row>
    <row r="8">
      <c r="A8" s="0" t="s">
        <v>24</v>
      </c>
      <c r="B8" s="0">
        <v>12000</v>
      </c>
      <c r="C8" s="0" t="s">
        <v>23</v>
      </c>
    </row>
    <row r="9">
      <c r="A9" s="0" t="s">
        <v>25</v>
      </c>
      <c r="B9" s="0">
        <v>4000</v>
      </c>
      <c r="C9" s="0" t="s">
        <v>23</v>
      </c>
    </row>
    <row r="11">
      <c r="A11" s="0" t="s">
        <v>26</v>
      </c>
    </row>
    <row r="12">
      <c r="A12" s="0" t="s">
        <v>27</v>
      </c>
      <c r="B12" s="0">
        <f>PO.RP.Rod.Area($B$4)</f>
        <v>0.6013204688511713</v>
      </c>
      <c r="C12" s="0" t="s">
        <v>28</v>
      </c>
    </row>
    <row r="13">
      <c r="A13" s="0" t="s">
        <v>29</v>
      </c>
      <c r="B13" s="0">
        <f>PO.RP.Rod.Wair($B$12,$B$5)</f>
        <v>10210.421561092888</v>
      </c>
      <c r="C13" s="0" t="s">
        <v>23</v>
      </c>
    </row>
    <row r="14">
      <c r="A14" s="0" t="s">
        <v>30</v>
      </c>
      <c r="B14" s="0">
        <f>PO.RP.Rod.Wbuoy($B$13,$B$6)</f>
        <v>9099.52769524598</v>
      </c>
      <c r="C14" s="0" t="s">
        <v>23</v>
      </c>
    </row>
    <row r="16">
      <c r="A16" s="0" t="s">
        <v>31</v>
      </c>
    </row>
    <row r="17">
      <c r="A17" s="0" t="s">
        <v>32</v>
      </c>
      <c r="B17" s="0">
        <f>PO.RP.Rod.Stretch.Total($B$7,$B$13,$B$5,$B$12)</f>
        <v>28.621047266150057</v>
      </c>
      <c r="C17" s="0" t="s">
        <v>18</v>
      </c>
    </row>
    <row r="19">
      <c r="A19" s="0" t="s">
        <v>33</v>
      </c>
    </row>
    <row r="20">
      <c r="A20" s="0" t="s">
        <v>34</v>
      </c>
      <c r="B20" s="0">
        <f>PO.RP.Rod.MaxStress($B$8,$B$12)</f>
        <v>19956.081027685817</v>
      </c>
      <c r="C20" s="0" t="s">
        <v>35</v>
      </c>
    </row>
    <row r="21">
      <c r="A21" s="0" t="s">
        <v>36</v>
      </c>
      <c r="B21" s="0">
        <f>PO.RP.Rod.MinStress($B$9,$B$12)</f>
        <v>6652.0270092286055</v>
      </c>
      <c r="C21" s="0" t="s">
        <v>35</v>
      </c>
    </row>
    <row r="22">
      <c r="A22" s="0" t="s">
        <v>37</v>
      </c>
      <c r="B22" s="0">
        <f>PO.RP.Rod.StressRange($B$20,$B$21)</f>
        <v>13304.054018457213</v>
      </c>
      <c r="C22" s="0" t="s">
        <v>35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Rod String Stress Analysis</dc:title>
  <dc:subject>Rod string stress analysis for sucker rod pumping systems. Calculates rod weight, stretch, and stress levels for fatigue assessment.</dc:subject>
  <cp:category>Rod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