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definedNames>
    <definedName name="SG_gas" comment="Gas specific gravity">Blueprint!$B$3</definedName>
    <definedName name="T" comment="Reservoir temperature, degF">Blueprint!$B$6</definedName>
    <definedName name="y_CO2" comment="CO2 mole fraction">Blueprint!$B$5</definedName>
    <definedName name="y_H2S" comment="H2S mole fraction">Blueprint!$B$4</definedName>
  </definedNames>
  <calcPr fullCalcOnLoad="1" fullPrecision="1"/>
</workbook>
</file>

<file path=xl/sharedStrings.xml><?xml version="1.0" encoding="utf-8"?>
<sst xmlns="http://schemas.openxmlformats.org/spreadsheetml/2006/main" count="45" uniqueCount="45">
  <si>
    <t>Id</t>
  </si>
  <si>
    <t>po.pvt.sour.gas</t>
  </si>
  <si>
    <t>Name</t>
  </si>
  <si>
    <t>Sour Gas PVT Properties</t>
  </si>
  <si>
    <t>Description</t>
  </si>
  <si>
    <r>
      <rPr>
        <rFont val="Aptos Narrow"/>
        <sz val="11"/>
      </rPr>
      <t>Calculate gas PVT properties for sour gas (containing H2S and CO2) using Wichert-Aziz pseudo-critical corrections. Compare sweet vs sour pseudo-critical properties and show how acid gas content affects Z-factor, Bg, density, and viscosity across a pressure range.</t>
    </r>
    <r>
      <rPr>
        <rFont val="Aptos Narrow"/>
        <sz val="11"/>
      </rPr>
      <t xml:space="preserve">_x000A_</t>
    </r>
    <r>
      <rPr>
        <rFont val="Aptos Narrow"/>
        <b/>
        <sz val="11"/>
      </rPr>
      <t>Key insight:</t>
    </r>
    <r>
      <rPr>
        <rFont val="Aptos Narrow"/>
        <sz val="11"/>
      </rPr>
      <t xml:space="preserve"> Ignoring acid gas corrections overestimates pseudo-critical properties and produces incorrect Z-factors — especially dangerous for high H2S content where the error can exceed 10%.</t>
    </r>
  </si>
  <si>
    <t>Category</t>
  </si>
  <si>
    <t>PVT Properties</t>
  </si>
  <si>
    <t>Type</t>
  </si>
  <si>
    <t>worksheet</t>
  </si>
  <si>
    <t>Tags</t>
  </si>
  <si>
    <t>PVT, sour-gas, H2S, CO2, Wichert-Aziz, Z-factor, pseudo-critical, gas-properties</t>
  </si>
  <si>
    <t>Workflow</t>
  </si>
  <si>
    <t xml:space="preserve">- **Inputs**: Gas gravity, H2S and CO2 mole fractions, temperature
- **Step 1**: Compute sweet and sour pseudo-critical properties (Standing + Wichert-Aziz)
- **Step 2**: Calculate pseudo-reduced properties at each pressure
- **Step 3**: Compute Z-factor (DAK) and downstream properties (Bg, ρg, μg)
- **Output**: Pressure-dependent gas property table with sour corrections applied</t>
  </si>
  <si>
    <t>Website</t>
  </si>
  <si>
    <t>petroleumoffice.com</t>
  </si>
  <si>
    <t>Academic Program</t>
  </si>
  <si>
    <t>petroleumoffice.com/academics</t>
  </si>
  <si>
    <t>Gas Composition</t>
  </si>
  <si>
    <t>Gas Specific Gravity</t>
  </si>
  <si>
    <t>dimensionless</t>
  </si>
  <si>
    <t>H2S Mole Fraction</t>
  </si>
  <si>
    <t>fraction</t>
  </si>
  <si>
    <t>CO2 Mole Fraction</t>
  </si>
  <si>
    <t>Temperature</t>
  </si>
  <si>
    <t>degF</t>
  </si>
  <si>
    <t>Pseudo-Critical Comparison</t>
  </si>
  <si>
    <t>Sweet</t>
  </si>
  <si>
    <t>Sour</t>
  </si>
  <si>
    <t>Difference</t>
  </si>
  <si>
    <t>Ppc (psia)</t>
  </si>
  <si>
    <t>Tpc (degR)</t>
  </si>
  <si>
    <t>Pressure Sweep (Sour)</t>
  </si>
  <si>
    <t>P (psia)</t>
  </si>
  <si>
    <t>Ppr</t>
  </si>
  <si>
    <t>Tpr</t>
  </si>
  <si>
    <t>Z</t>
  </si>
  <si>
    <t>Gas Properties (Sour)</t>
  </si>
  <si>
    <t>Bg (rcf/scf)</t>
  </si>
  <si>
    <t>ρg (g/cc)</t>
  </si>
  <si>
    <t>μg (cP)</t>
  </si>
  <si>
    <t>Z-Factor Comparison</t>
  </si>
  <si>
    <t>Z sweet</t>
  </si>
  <si>
    <t>Z sour</t>
  </si>
  <si>
    <t>Error (%)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</si>
</sst>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pvt.sour.gas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10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 t="s">
        <v>12</v>
      </c>
      <c r="B7" s="2" t="s">
        <v>13</v>
      </c>
    </row>
    <row r="8">
      <c r="A8" s="1"/>
    </row>
    <row r="9">
      <c r="A9" s="1" t="s">
        <v>14</v>
      </c>
      <c r="B9" s="3" t="s">
        <v>15</v>
      </c>
    </row>
    <row r="10">
      <c r="A10" s="1" t="s">
        <v>16</v>
      </c>
      <c r="B10" s="3" t="s">
        <v>17</v>
      </c>
    </row>
  </sheetData>
  <hyperlinks>
    <hyperlink ref="B1" r:id="rId1"/>
    <hyperlink ref="B9" r:id="rId2"/>
    <hyperlink ref="B10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34"/>
  <sheetViews>
    <sheetView workbookViewId="0"/>
  </sheetViews>
  <sheetFormatPr defaultRowHeight="15"/>
  <sheetData>
    <row r="1">
      <c r="A1" s="0" t="s">
        <v>3</v>
      </c>
    </row>
    <row r="2">
      <c r="A2" s="0" t="s">
        <v>18</v>
      </c>
    </row>
    <row r="3">
      <c r="A3" s="0" t="s">
        <v>19</v>
      </c>
      <c r="B3" s="0">
        <v>0.75</v>
      </c>
      <c r="C3" s="0" t="s">
        <v>20</v>
      </c>
    </row>
    <row r="4">
      <c r="A4" s="0" t="s">
        <v>21</v>
      </c>
      <c r="B4" s="0">
        <v>0.1</v>
      </c>
      <c r="C4" s="0" t="s">
        <v>22</v>
      </c>
    </row>
    <row r="5">
      <c r="A5" s="0" t="s">
        <v>23</v>
      </c>
      <c r="B5" s="0">
        <v>0.05</v>
      </c>
      <c r="C5" s="0" t="s">
        <v>22</v>
      </c>
    </row>
    <row r="6">
      <c r="A6" s="0" t="s">
        <v>24</v>
      </c>
      <c r="B6" s="0">
        <v>200</v>
      </c>
      <c r="C6" s="0" t="s">
        <v>25</v>
      </c>
    </row>
    <row r="8">
      <c r="A8" s="0" t="s">
        <v>26</v>
      </c>
      <c r="B8" s="0" t="s">
        <v>27</v>
      </c>
      <c r="C8" s="0" t="s">
        <v>28</v>
      </c>
      <c r="D8" s="0" t="s">
        <v>29</v>
      </c>
    </row>
    <row r="9">
      <c r="A9" s="0" t="s">
        <v>30</v>
      </c>
      <c r="B9" s="0">
        <f>PO.PVT.Ppc.BySutton($B$3)</f>
        <v>656.525</v>
      </c>
      <c r="C9" s="0">
        <f>PO.PVT.Ppc.BySutton.Sour($B$3,$B$4,$B$5)</f>
        <v>618.6296526219894</v>
      </c>
      <c r="D9" s="0">
        <f>B9-C9</f>
        <v>37.89534737801057</v>
      </c>
    </row>
    <row r="10">
      <c r="A10" s="0" t="s">
        <v>31</v>
      </c>
      <c r="B10" s="0">
        <f>PO.PVT.Tpc.BySutton($B$3)</f>
        <v>389.7</v>
      </c>
      <c r="C10" s="0">
        <f>PO.PVT.Tpc.BySutton.Sour($B$3,$B$4,$B$5)</f>
        <v>368.9645573276727</v>
      </c>
      <c r="D10" s="0">
        <f>B10-C10</f>
        <v>20.73544267232728</v>
      </c>
    </row>
    <row r="12">
      <c r="A12" s="0" t="s">
        <v>32</v>
      </c>
    </row>
    <row r="13">
      <c r="A13" s="0" t="s">
        <v>33</v>
      </c>
      <c r="B13" s="0" t="s">
        <v>34</v>
      </c>
      <c r="C13" s="0" t="s">
        <v>35</v>
      </c>
      <c r="D13" s="0" t="s">
        <v>36</v>
      </c>
    </row>
    <row r="14">
      <c r="A14" s="0">
        <v>500</v>
      </c>
      <c r="B14" s="0">
        <f>A14/$C$9</f>
        <v>0.8082380110310078</v>
      </c>
      <c r="C14" s="0">
        <f>($B$6+460)/$C$10</f>
        <v>1.7887897005073645</v>
      </c>
      <c r="D14" s="0">
        <f>PO.PVT.Z.ByDAK(B14,C14)</f>
        <v>0.958250831553861</v>
      </c>
    </row>
    <row r="15">
      <c r="A15" s="0">
        <v>1000</v>
      </c>
      <c r="B15" s="0">
        <f>A15/$C$9</f>
        <v>1.6164760220620156</v>
      </c>
      <c r="C15" s="0">
        <f>($B$6+460)/$C$10</f>
        <v>1.7887897005073645</v>
      </c>
      <c r="D15" s="0">
        <f>PO.PVT.Z.ByDAK(B15,C15)</f>
        <v>0.9243236989960806</v>
      </c>
    </row>
    <row r="16">
      <c r="A16" s="0">
        <v>2000</v>
      </c>
      <c r="B16" s="0">
        <f>A16/$C$9</f>
        <v>3.232952044124031</v>
      </c>
      <c r="C16" s="0">
        <f>($B$6+460)/$C$10</f>
        <v>1.7887897005073645</v>
      </c>
      <c r="D16" s="0">
        <f>PO.PVT.Z.ByDAK(B16,C16)</f>
        <v>0.8908298696374938</v>
      </c>
    </row>
    <row r="17">
      <c r="A17" s="0">
        <v>3000</v>
      </c>
      <c r="B17" s="0">
        <f>A17/$C$9</f>
        <v>4.8494280661860465</v>
      </c>
      <c r="C17" s="0">
        <f>($B$6+460)/$C$10</f>
        <v>1.7887897005073645</v>
      </c>
      <c r="D17" s="0">
        <f>PO.PVT.Z.ByDAK(B17,C17)</f>
        <v>0.9074113748591739</v>
      </c>
    </row>
    <row r="18">
      <c r="A18" s="0">
        <v>4000</v>
      </c>
      <c r="B18" s="0">
        <f>A18/$C$9</f>
        <v>6.465904088248062</v>
      </c>
      <c r="C18" s="0">
        <f>($B$6+460)/$C$10</f>
        <v>1.7887897005073645</v>
      </c>
      <c r="D18" s="0">
        <f>PO.PVT.Z.ByDAK(B18,C18)</f>
        <v>0.9600876155819592</v>
      </c>
    </row>
    <row r="19">
      <c r="A19" s="0">
        <v>5000</v>
      </c>
      <c r="B19" s="0">
        <f>A19/$C$9</f>
        <v>8.082380110310078</v>
      </c>
      <c r="C19" s="0">
        <f>($B$6+460)/$C$10</f>
        <v>1.7887897005073645</v>
      </c>
      <c r="D19" s="0">
        <f>PO.PVT.Z.ByDAK(B19,C19)</f>
        <v>1.033027614161782</v>
      </c>
    </row>
    <row r="21">
      <c r="A21" s="0" t="s">
        <v>37</v>
      </c>
    </row>
    <row r="22">
      <c r="A22" s="0" t="s">
        <v>33</v>
      </c>
      <c r="B22" s="0" t="s">
        <v>38</v>
      </c>
      <c r="C22" s="0" t="s">
        <v>39</v>
      </c>
      <c r="D22" s="0" t="s">
        <v>40</v>
      </c>
    </row>
    <row r="23">
      <c r="A23" s="0">
        <v>500</v>
      </c>
      <c r="B23" s="0">
        <f>PO.PVT.Bg.ByDefinition(A23,$B$6+460,D14)</f>
        <v>0.035770234817804655</v>
      </c>
      <c r="C23" s="0">
        <f>PO.PVT.Rho.Gas.ByDefinition(A23,$B$6+460,$B$3,D14)</f>
        <v>0.02565439926825298</v>
      </c>
      <c r="D23" s="0">
        <f>PO.PVT.Ug.ByLGE(D14,$B$3,A23,$B$6+460)</f>
        <v>0.01338981885741481</v>
      </c>
    </row>
    <row r="24">
      <c r="A24" s="0">
        <v>1000</v>
      </c>
      <c r="B24" s="0">
        <f>PO.PVT.Bg.ByDefinition(A24,$B$6+460,D15)</f>
        <v>0.01725188993947311</v>
      </c>
      <c r="C24" s="0">
        <f>PO.PVT.Rho.Gas.ByDefinition(A24,$B$6+460,$B$3,D15)</f>
        <v>0.05319207861600533</v>
      </c>
      <c r="D24" s="0">
        <f>PO.PVT.Ug.ByLGE(D15,$B$3,A24,$B$6+460)</f>
        <v>0.014359384560372048</v>
      </c>
    </row>
    <row r="25">
      <c r="A25" s="0">
        <v>2000</v>
      </c>
      <c r="B25" s="0">
        <f>PO.PVT.Bg.ByDefinition(A25,$B$6+460,D16)</f>
        <v>0.00831337489370506</v>
      </c>
      <c r="C25" s="0">
        <f>PO.PVT.Rho.Gas.ByDefinition(A25,$B$6+460,$B$3,D16)</f>
        <v>0.11038403748999528</v>
      </c>
      <c r="D25" s="0">
        <f>PO.PVT.Ug.ByLGE(D16,$B$3,A25,$B$6+460)</f>
        <v>0.017201552060464215</v>
      </c>
    </row>
    <row r="26">
      <c r="A26" s="0">
        <v>3000</v>
      </c>
      <c r="B26" s="0">
        <f>PO.PVT.Bg.ByDefinition(A26,$B$6+460,D17)</f>
        <v>0.005645410868472107</v>
      </c>
      <c r="C26" s="0">
        <f>PO.PVT.Rho.Gas.ByDefinition(A26,$B$6+460,$B$3,D17)</f>
        <v>0.16255041613711366</v>
      </c>
      <c r="D26" s="0">
        <f>PO.PVT.Ug.ByLGE(D17,$B$3,A26,$B$6+460)</f>
        <v>0.020854620577537814</v>
      </c>
    </row>
    <row r="27">
      <c r="A27" s="0">
        <v>4000</v>
      </c>
      <c r="B27" s="0">
        <f>PO.PVT.Bg.ByDefinition(A27,$B$6+460,D18)</f>
        <v>0.004479849941708938</v>
      </c>
      <c r="C27" s="0">
        <f>PO.PVT.Rho.Gas.ByDefinition(A27,$B$6+460,$B$3,D18)</f>
        <v>0.2048425500576168</v>
      </c>
      <c r="D27" s="0">
        <f>PO.PVT.Ug.ByLGE(D18,$B$3,A27,$B$6+460)</f>
        <v>0.024738243767907123</v>
      </c>
    </row>
    <row r="28">
      <c r="A28" s="0">
        <v>5000</v>
      </c>
      <c r="B28" s="0">
        <f>PO.PVT.Bg.ByDefinition(A28,$B$6+460,D19)</f>
        <v>0.0038561553108098167</v>
      </c>
      <c r="C28" s="0">
        <f>PO.PVT.Rho.Gas.ByDefinition(A28,$B$6+460,$B$3,D19)</f>
        <v>0.23797378787173637</v>
      </c>
      <c r="D28" s="0">
        <f>PO.PVT.Ug.ByLGE(D19,$B$3,A28,$B$6+460)</f>
        <v>0.028498567996508507</v>
      </c>
    </row>
    <row r="30">
      <c r="A30" s="0" t="s">
        <v>41</v>
      </c>
    </row>
    <row r="31">
      <c r="A31" s="0" t="s">
        <v>33</v>
      </c>
      <c r="B31" s="0" t="s">
        <v>42</v>
      </c>
      <c r="C31" s="0" t="s">
        <v>43</v>
      </c>
      <c r="D31" s="0" t="s">
        <v>44</v>
      </c>
    </row>
    <row r="32">
      <c r="A32" s="0">
        <v>1000</v>
      </c>
      <c r="B32" s="0">
        <f>PO.PVT.Z.ByDAK(A32/$B$9,($B$6+460)/$B$10)</f>
        <v>0.9104065089795963</v>
      </c>
      <c r="C32" s="0">
        <f>PO.PVT.Z.ByDAK(A32/$C$9,($B$6+460)/$C$10)</f>
        <v>0.9243236989960806</v>
      </c>
      <c r="D32" s="0">
        <f>(B32-C32)/C32*100</f>
        <v>-1.5056619268336313</v>
      </c>
    </row>
    <row r="33">
      <c r="A33" s="0">
        <v>3000</v>
      </c>
      <c r="B33" s="0">
        <f>PO.PVT.Z.ByDAK(A33/$B$9,($B$6+460)/$B$10)</f>
        <v>0.8713662435301648</v>
      </c>
      <c r="C33" s="0">
        <f>PO.PVT.Z.ByDAK(A33/$C$9,($B$6+460)/$C$10)</f>
        <v>0.9074113748591739</v>
      </c>
      <c r="D33" s="0">
        <f>(B33-C33)/C33*100</f>
        <v>-3.9723032273651127</v>
      </c>
    </row>
    <row r="34">
      <c r="A34" s="0">
        <v>5000</v>
      </c>
      <c r="B34" s="0">
        <f>PO.PVT.Z.ByDAK(A34/$B$9,($B$6+460)/$B$10)</f>
        <v>0.994404842421249</v>
      </c>
      <c r="C34" s="0">
        <f>PO.PVT.Z.ByDAK(A34/$C$9,($B$6+460)/$C$10)</f>
        <v>1.033027614161782</v>
      </c>
      <c r="D34" s="0">
        <f>(B34-C34)/C34*100</f>
        <v>-3.738793737074706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Sour Gas PVT Properties</dc:title>
  <dc:subject>Calculate gas PVT properties for sour gas (containing H2S and CO2) using Wichert-Aziz pseudo-critical corrections. Compare sweet vs sour pseudo-critical properties and show how acid gas content affects Z-factor, Bg, density, and viscosity across a pressure range.</dc:subject>
  <cp:category>PVT Properties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