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<sst xmlns="http://schemas.openxmlformats.org/spreadsheetml/2006/main" count="38" uniqueCount="38">
  <si>
    <t>Id</t>
  </si>
  <si>
    <t>po.pvt.gas.properties</t>
  </si>
  <si>
    <t>Name</t>
  </si>
  <si>
    <t>Gas PVT Properties</t>
  </si>
  <si>
    <t>Description</t>
  </si>
  <si>
    <r>
      <rPr>
        <rFont val="Aptos Narrow"/>
        <sz val="11"/>
      </rPr>
      <t>Complete gas PVT property table including Z-factor, gas formation volume factor (Bg), gas compressibility (Cg), gas viscosity, and gas density across pressure range.</t>
    </r>
    <r>
      <rPr>
        <rFont val="Aptos Narrow"/>
        <sz val="11"/>
      </rPr>
      <t xml:space="preserve">_x000A_</t>
    </r>
    <r>
      <rPr>
        <rFont val="Aptos Narrow"/>
        <b/>
        <sz val="11"/>
      </rPr>
      <t>Properties calculated: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Ppc, Tpc</t>
    </r>
    <r>
      <rPr>
        <rFont val="Aptos Narrow"/>
        <sz val="11"/>
      </rPr>
      <t>: Pseudocritical properties from gas gravity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Z</t>
    </r>
    <r>
      <rPr>
        <rFont val="Aptos Narrow"/>
        <sz val="11"/>
      </rPr>
      <t>: Gas compressibility factor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Bg</t>
    </r>
    <r>
      <rPr>
        <rFont val="Aptos Narrow"/>
        <sz val="11"/>
      </rPr>
      <t>: Gas formation volume factor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Cg</t>
    </r>
    <r>
      <rPr>
        <rFont val="Aptos Narrow"/>
        <sz val="11"/>
      </rPr>
      <t>: Gas compressibility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Ug</t>
    </r>
    <r>
      <rPr>
        <rFont val="Aptos Narrow"/>
        <sz val="11"/>
      </rPr>
      <t>: Gas viscosity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Rho_g</t>
    </r>
    <r>
      <rPr>
        <rFont val="Aptos Narrow"/>
        <sz val="11"/>
      </rPr>
      <t>: Gas density</t>
    </r>
  </si>
  <si>
    <t>Category</t>
  </si>
  <si>
    <t>PVT Properties</t>
  </si>
  <si>
    <t>Type</t>
  </si>
  <si>
    <t>worksheet</t>
  </si>
  <si>
    <t>Tags</t>
  </si>
  <si>
    <t>gas, PVT, z-factor, Bg, Cg, viscosity, density</t>
  </si>
  <si>
    <t>Website</t>
  </si>
  <si>
    <t>petroleumoffice.com</t>
  </si>
  <si>
    <t>Academic Program</t>
  </si>
  <si>
    <t>petroleumoffice.com/academics</t>
  </si>
  <si>
    <t>Gas PVT Properties Table</t>
  </si>
  <si>
    <t>Gas Properties</t>
  </si>
  <si>
    <t>Gas Gravity</t>
  </si>
  <si>
    <t>(air=1)</t>
  </si>
  <si>
    <t>Temperature</t>
  </si>
  <si>
    <t>°F</t>
  </si>
  <si>
    <t>Molecular Weight</t>
  </si>
  <si>
    <t>g/mol</t>
  </si>
  <si>
    <t>Pseudocritical Properties (Sutton)</t>
  </si>
  <si>
    <t>Ppc</t>
  </si>
  <si>
    <t>psia</t>
  </si>
  <si>
    <t>Tpc</t>
  </si>
  <si>
    <t>°R</t>
  </si>
  <si>
    <t>Gas PVT Table</t>
  </si>
  <si>
    <t>P (psia)</t>
  </si>
  <si>
    <t>Ppr</t>
  </si>
  <si>
    <t>Tpr</t>
  </si>
  <si>
    <t>Z</t>
  </si>
  <si>
    <t>Bg (rcf/scf)</t>
  </si>
  <si>
    <t>Cg (1/psi)</t>
  </si>
  <si>
    <t>Ug (cp)</t>
  </si>
  <si>
    <t>Rho_g (lb/ft3)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</si>
</sst>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vt.gas.propertie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H20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0.75</v>
      </c>
      <c r="C3" s="0" t="s">
        <v>19</v>
      </c>
    </row>
    <row r="4">
      <c r="A4" s="0" t="s">
        <v>20</v>
      </c>
      <c r="B4" s="0">
        <v>200</v>
      </c>
      <c r="C4" s="0" t="s">
        <v>21</v>
      </c>
    </row>
    <row r="5">
      <c r="A5" s="0" t="s">
        <v>22</v>
      </c>
      <c r="B5" s="0">
        <f>B3*28.97</f>
        <v>21.7275</v>
      </c>
      <c r="C5" s="0" t="s">
        <v>23</v>
      </c>
    </row>
    <row r="7">
      <c r="A7" s="0" t="s">
        <v>24</v>
      </c>
    </row>
    <row r="8">
      <c r="A8" s="0" t="s">
        <v>25</v>
      </c>
      <c r="B8" s="0">
        <f>PO.PVT.Ppc.BySutton($B$3)</f>
        <v>656.525</v>
      </c>
      <c r="C8" s="0" t="s">
        <v>26</v>
      </c>
    </row>
    <row r="9">
      <c r="A9" s="0" t="s">
        <v>27</v>
      </c>
      <c r="B9" s="0">
        <f>PO.PVT.Tpc.BySutton($B$3)</f>
        <v>389.7</v>
      </c>
      <c r="C9" s="0" t="s">
        <v>28</v>
      </c>
    </row>
    <row r="11">
      <c r="A11" s="0" t="s">
        <v>29</v>
      </c>
    </row>
    <row r="12">
      <c r="A12" s="0" t="s">
        <v>30</v>
      </c>
      <c r="B12" s="0" t="s">
        <v>31</v>
      </c>
      <c r="C12" s="0" t="s">
        <v>32</v>
      </c>
      <c r="D12" s="0" t="s">
        <v>33</v>
      </c>
      <c r="E12" s="0" t="s">
        <v>34</v>
      </c>
      <c r="F12" s="0" t="s">
        <v>35</v>
      </c>
      <c r="G12" s="0" t="s">
        <v>36</v>
      </c>
      <c r="H12" s="0" t="s">
        <v>37</v>
      </c>
    </row>
    <row r="13">
      <c r="A13" s="0">
        <v>500</v>
      </c>
      <c r="B13" s="0">
        <f>A13/$B$8</f>
        <v>0.7615856212634706</v>
      </c>
      <c r="C13" s="0">
        <f>($B$4+460)/$B$9</f>
        <v>1.6936104695919938</v>
      </c>
      <c r="D13" s="0">
        <f>PO.PVT.Z.ByDAK(B13,C13)</f>
        <v>0.9517435058313386</v>
      </c>
      <c r="E13" s="0">
        <f>PO.PVT.Bg.ByDefinition(A13,$B$4+460,D13)</f>
        <v>0.03552732496428215</v>
      </c>
      <c r="F13" s="0">
        <f>PO.PVT.Cg.ByDefinition(A13,$B$4+460,$B$3)</f>
        <v>0.001980786534656262</v>
      </c>
      <c r="G13" s="0">
        <f>PO.PVT.Ug.ByLGE(D13,$B$3,A13,$B$4+460)</f>
        <v>0.013395091993291539</v>
      </c>
      <c r="H13" s="0">
        <f>PO.PVT.Rho.Gas.ByDefinition(A13,$B$4+460,$B$3,D13)</f>
        <v>0.025829805279674455</v>
      </c>
    </row>
    <row r="14">
      <c r="A14" s="0">
        <v>1000</v>
      </c>
      <c r="B14" s="0">
        <f>A14/$B$8</f>
        <v>1.5231712425269412</v>
      </c>
      <c r="C14" s="0">
        <f>($B$4+460)/$B$9</f>
        <v>1.6936104695919938</v>
      </c>
      <c r="D14" s="0">
        <f>PO.PVT.Z.ByDAK(B14,C14)</f>
        <v>0.9104065089795963</v>
      </c>
      <c r="E14" s="0">
        <f>PO.PVT.Bg.ByDefinition(A14,$B$4+460,D14)</f>
        <v>0.01699213480099522</v>
      </c>
      <c r="F14" s="0">
        <f>PO.PVT.Cg.ByDefinition(A14,$B$4+460,$B$3)</f>
        <v>0.000884226775422785</v>
      </c>
      <c r="G14" s="0">
        <f>PO.PVT.Ug.ByLGE(D14,$B$3,A14,$B$4+460)</f>
        <v>0.014392058187294348</v>
      </c>
      <c r="H14" s="0">
        <f>PO.PVT.Rho.Gas.ByDefinition(A14,$B$4+460,$B$3,D14)</f>
        <v>0.05400521457029508</v>
      </c>
    </row>
    <row r="15">
      <c r="A15" s="0">
        <v>1500</v>
      </c>
      <c r="B15" s="0">
        <f>A15/$B$8</f>
        <v>2.284756863790412</v>
      </c>
      <c r="C15" s="0">
        <f>($B$4+460)/$B$9</f>
        <v>1.6936104695919938</v>
      </c>
      <c r="D15" s="0">
        <f>PO.PVT.Z.ByDAK(B15,C15)</f>
        <v>0.8796855858597076</v>
      </c>
      <c r="E15" s="0">
        <f>PO.PVT.Bg.ByDefinition(A15,$B$4+460,D15)</f>
        <v>0.010945832738809067</v>
      </c>
      <c r="F15" s="0">
        <f>PO.PVT.Cg.ByDefinition(A15,$B$4+460,$B$3)</f>
        <v>0.000553627410016702</v>
      </c>
      <c r="G15" s="0">
        <f>PO.PVT.Ug.ByLGE(D15,$B$3,A15,$B$4+460)</f>
        <v>0.015743422845711886</v>
      </c>
      <c r="H15" s="0">
        <f>PO.PVT.Rho.Gas.ByDefinition(A15,$B$4+460,$B$3,D15)</f>
        <v>0.08383682702198582</v>
      </c>
    </row>
    <row r="16">
      <c r="A16" s="0">
        <v>2000</v>
      </c>
      <c r="B16" s="0">
        <f>A16/$B$8</f>
        <v>3.0463424850538825</v>
      </c>
      <c r="C16" s="0">
        <f>($B$4+460)/$B$9</f>
        <v>1.6936104695919938</v>
      </c>
      <c r="D16" s="0">
        <f>PO.PVT.Z.ByDAK(B16,C16)</f>
        <v>0.8627283058370755</v>
      </c>
      <c r="E16" s="0">
        <f>PO.PVT.Bg.ByDefinition(A16,$B$4+460,D16)</f>
        <v>0.008051126351155275</v>
      </c>
      <c r="F16" s="0">
        <f>PO.PVT.Cg.ByDefinition(A16,$B$4+460,$B$3)</f>
        <v>0.00040907958629900784</v>
      </c>
      <c r="G16" s="0">
        <f>PO.PVT.Ug.ByLGE(D16,$B$3,A16,$B$4+460)</f>
        <v>0.017418508784141556</v>
      </c>
      <c r="H16" s="0">
        <f>PO.PVT.Rho.Gas.ByDefinition(A16,$B$4+460,$B$3,D16)</f>
        <v>0.11397956582850638</v>
      </c>
    </row>
    <row r="17">
      <c r="A17" s="0">
        <v>2500</v>
      </c>
      <c r="B17" s="0">
        <f>A17/$B$8</f>
        <v>3.8079281063173527</v>
      </c>
      <c r="C17" s="0">
        <f>($B$4+460)/$B$9</f>
        <v>1.6936104695919938</v>
      </c>
      <c r="D17" s="0">
        <f>PO.PVT.Z.ByDAK(B17,C17)</f>
        <v>0.8604748143984319</v>
      </c>
      <c r="E17" s="0">
        <f>PO.PVT.Bg.ByDefinition(A17,$B$4+460,D17)</f>
        <v>0.006424077110567839</v>
      </c>
      <c r="F17" s="0">
        <f>PO.PVT.Cg.ByDefinition(A17,$B$4+460,$B$3)</f>
        <v>0.0003262869877903566</v>
      </c>
      <c r="G17" s="0">
        <f>PO.PVT.Ug.ByLGE(D17,$B$3,A17,$B$4+460)</f>
        <v>0.019341815278979588</v>
      </c>
      <c r="H17" s="0">
        <f>PO.PVT.Rho.Gas.ByDefinition(A17,$B$4+460,$B$3,D17)</f>
        <v>0.1428475826396191</v>
      </c>
    </row>
    <row r="18">
      <c r="A18" s="0">
        <v>3000</v>
      </c>
      <c r="B18" s="0">
        <f>A18/$B$8</f>
        <v>4.569513727580824</v>
      </c>
      <c r="C18" s="0">
        <f>($B$4+460)/$B$9</f>
        <v>1.6936104695919938</v>
      </c>
      <c r="D18" s="0">
        <f>PO.PVT.Z.ByDAK(B18,C18)</f>
        <v>0.8713662435301648</v>
      </c>
      <c r="E18" s="0">
        <f>PO.PVT.Bg.ByDefinition(A18,$B$4+460,D18)</f>
        <v>0.005421158030345769</v>
      </c>
      <c r="F18" s="0">
        <f>PO.PVT.Cg.ByDefinition(A18,$B$4+460,$B$3)</f>
        <v>0.00027248181550934385</v>
      </c>
      <c r="G18" s="0">
        <f>PO.PVT.Ug.ByLGE(D18,$B$3,A18,$B$4+460)</f>
        <v>0.02141143059040108</v>
      </c>
      <c r="H18" s="0">
        <f>PO.PVT.Rho.Gas.ByDefinition(A18,$B$4+460,$B$3,D18)</f>
        <v>0.16927451308343344</v>
      </c>
    </row>
    <row r="19">
      <c r="A19" s="0">
        <v>4000</v>
      </c>
      <c r="B19" s="0">
        <f>A19/$B$8</f>
        <v>6.092684970107765</v>
      </c>
      <c r="C19" s="0">
        <f>($B$4+460)/$B$9</f>
        <v>1.6936104695919938</v>
      </c>
      <c r="D19" s="0">
        <f>PO.PVT.Z.ByDAK(B19,C19)</f>
        <v>0.9215659900992799</v>
      </c>
      <c r="E19" s="0">
        <f>PO.PVT.Bg.ByDefinition(A19,$B$4+460,D19)</f>
        <v>0.004300104782129403</v>
      </c>
      <c r="F19" s="0">
        <f>PO.PVT.Cg.ByDefinition(A19,$B$4+460,$B$3)</f>
        <v>0.0002067763297513198</v>
      </c>
      <c r="G19" s="0">
        <f>PO.PVT.Ug.ByLGE(D19,$B$3,A19,$B$4+460)</f>
        <v>0.025643963952295706</v>
      </c>
      <c r="H19" s="0">
        <f>PO.PVT.Rho.Gas.ByDefinition(A19,$B$4+460,$B$3,D19)</f>
        <v>0.21340500579167276</v>
      </c>
    </row>
    <row r="20">
      <c r="A20" s="0">
        <v>5000</v>
      </c>
      <c r="B20" s="0">
        <f>A20/$B$8</f>
        <v>7.615856212634705</v>
      </c>
      <c r="C20" s="0">
        <f>($B$4+460)/$B$9</f>
        <v>1.6936104695919938</v>
      </c>
      <c r="D20" s="0">
        <f>PO.PVT.Z.ByDAK(B20,C20)</f>
        <v>0.994404842421249</v>
      </c>
      <c r="E20" s="0">
        <f>PO.PVT.Bg.ByDefinition(A20,$B$4+460,D20)</f>
        <v>0.0037119816175573855</v>
      </c>
      <c r="F20" s="0">
        <f>PO.PVT.Cg.ByDefinition(A20,$B$4+460,$B$3)</f>
        <v>0.00016794239268673063</v>
      </c>
      <c r="G20" s="0">
        <f>PO.PVT.Ug.ByLGE(D20,$B$3,A20,$B$4+460)</f>
        <v>0.02967875319134017</v>
      </c>
      <c r="H20" s="0">
        <f>PO.PVT.Rho.Gas.ByDefinition(A20,$B$4+460,$B$3,D20)</f>
        <v>0.24721671077104637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PVT Properties</dc:title>
  <dc:subject>Complete gas PVT property table including Z-factor, gas formation volume factor (Bg), gas compressibility (Cg), gas viscosity, and gas density across pressure range.</dc:subject>
  <cp:category>PVT Properties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