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sheet.main+xml" PartName="/xl/workbook.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Override ContentType="application/vnd.openxmlformats-officedocument.spreadsheetml.worksheet+xml" PartName="/xl/worksheets/sheet1.xml"/>
  <Override ContentType="application/vnd.openxmlformats-officedocument.spreadsheetml.styles+xml" PartName="/xl/styles.xml"/>
  <Override ContentType="application/vnd.openxmlformats-officedocument.spreadsheetml.worksheet+xml" PartName="/xl/worksheets/sheet2.xml"/>
  <Override ContentType="text/plain" PartName="/EPPlusLicense.txt"/>
  <Override ContentType="application/vnd.openxmlformats-officedocument.spreadsheetml.sharedStrings+xml" PartName="/xl/sharedStrings.xml"/>
</Types>
</file>

<file path=_rels/.rels><?xml version="1.0" encoding="UTF-8" standalone="yes"?><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r="http://schemas.openxmlformats.org/officeDocument/2006/relationships" xmlns="http://schemas.openxmlformats.org/spreadsheetml/2006/main">
  <bookViews>
    <workbookView activeTab="0"/>
  </bookViews>
  <sheets>
    <sheet name="About" sheetId="1" r:id="rId1"/>
    <sheet name="Blueprint" sheetId="2" r:id="rId3"/>
  </sheets>
  <definedNames>
    <definedName name="_Bo" comment="FVF, bbl/STB">Blueprint!$B$5</definedName>
    <definedName name="_C" comment="Forward model wellbore storage, bbl/psi">Blueprint!$B$18</definedName>
    <definedName name="_ct" comment="Total compressibility, 1/psi">Blueprint!$B$8</definedName>
    <definedName name="_h" comment="Net pay, ft">Blueprint!$B$10</definedName>
    <definedName name="_k" comment="Forward model permeability, mD">Blueprint!$B$15</definedName>
    <definedName name="_L" comment="Bourdet smoothing factor">Blueprint!$B$12</definedName>
    <definedName name="_Lfault" comment="Fault distance, ft">Blueprint!$B$19</definedName>
    <definedName name="_mu" comment="Viscosity, cP">Blueprint!$B$6</definedName>
    <definedName name="_phi" comment="Porosity, fraction">Blueprint!$B$7</definedName>
    <definedName name="_Pi" comment="Forward model initial pressure, psia">Blueprint!$B$17</definedName>
    <definedName name="_PO.PTA.HornerTime" comment="Horner time ratio">_xlfn.LAMBDA(_xlpm.tp,_xlpm.dt, (_xlpm.tp+_xlpm.dt)/_xlpm.dt)</definedName>
    <definedName name="_PO.PTA.PermFromSlope" comment="Permeability from semilog slope, mD">_xlfn.LAMBDA(_xlpm.q,_xlpm.Bo,_xlpm.mu,_xlpm.m,_xlpm.h, 162.6*_xlpm.q*_xlpm.Bo*_xlpm.mu/(ABS(_xlpm.m)*_xlpm.h))</definedName>
    <definedName name="_PO.PTA.Rinv" comment="Radius of investigation, ft">_xlfn.LAMBDA(_xlpm.k,_xlpm.t,_xlpm.phi,_xlpm.mu,_xlpm.ct, SQRT(_xlpm.k*_xlpm.t/(948*_xlpm.phi*_xlpm.mu*_xlpm.ct)))</definedName>
    <definedName name="_PO.PTA.SkinFromP1hr" comment="Skin factor from P1hr and slope">_xlfn.LAMBDA(_xlpm.P1hr,_xlpm.Pwf,_xlpm.m,_xlpm.k,_xlpm.phi,_xlpm.mu,_xlpm.ct,_xlpm.rw, 1.151*((_xlpm.P1hr-_xlpm.Pwf)/ABS(_xlpm.m)-LOG10(_xlpm.k/(_xlpm.phi*_xlpm.mu*_xlpm.ct*_xlpm.rw^2))+3.23))</definedName>
    <definedName name="_Pwf" comment="Last flowing pressure, psia">Blueprint!$B$11</definedName>
    <definedName name="_q" comment="Flow rate, STB/D">Blueprint!$B$4</definedName>
    <definedName name="_rw" comment="Wellbore radius, ft">Blueprint!$B$9</definedName>
    <definedName name="_S" comment="Forward model skin">Blueprint!$B$16</definedName>
    <definedName name="_tp" comment="Production time, h">Blueprint!$B$3</definedName>
  </definedNames>
  <calcPr fullCalcOnLoad="1" fullPrecision="1"/>
</workbook>
</file>

<file path=xl/sharedStrings.xml><?xml version="1.0" encoding="utf-8"?>
<sst xmlns="http://schemas.openxmlformats.org/spreadsheetml/2006/main" count="72" uniqueCount="72">
  <si>
    <t>Id</t>
  </si>
  <si>
    <t>po.pta.buildup.boundary</t>
  </si>
  <si>
    <t>Name</t>
  </si>
  <si>
    <t>Buildup Near Sealing Fault — Boundary Detection</t>
  </si>
  <si>
    <t>Description</t>
  </si>
  <si>
    <r>
      <rPr>
        <rFont val="Aptos Narrow"/>
        <sz val="11"/>
      </rPr>
      <t>Pressure buildup interpretation near a linear sealing fault. Demonstrates the classic derivative doubling signature: early IARF yields the correct permeability, then the Bourdet derivative doubles as the pressure signal reaches the fault and reflects back. Compares fault model against infinite reservoir to highlight the boundary effect.</t>
    </r>
    <r>
      <rPr>
        <rFont val="Aptos Narrow"/>
        <sz val="11"/>
      </rPr>
      <t xml:space="preserve">_x000A_</t>
    </r>
    <r>
      <rPr>
        <rFont val="Aptos Narrow"/>
        <b/>
        <sz val="11"/>
      </rPr>
      <t>Derivative doubling is the hallmark of a sealing fault.</t>
    </r>
    <r>
      <rPr>
        <rFont val="Aptos Narrow"/>
        <sz val="11"/>
      </rPr>
      <t xml:space="preserve"> A single linear no-flow boundary causes the late-time semilog slope to exactly double. If the derivative drops to zero instead, the boundary is a constant-pressure source (aquifer) — use </t>
    </r>
    <r>
      <rPr>
        <rFont val="Aptos Narrow"/>
        <sz val="11"/>
      </rPr>
      <t>PO.PTA.Pw.VW.LinConP</t>
    </r>
    <r>
      <rPr>
        <rFont val="Aptos Narrow"/>
        <sz val="11"/>
      </rPr>
      <t xml:space="preserve"> to model that case.</t>
    </r>
    <r>
      <rPr>
        <rFont val="Aptos Narrow"/>
        <sz val="11"/>
      </rPr>
      <t xml:space="preserve">_x000A_</t>
    </r>
    <r>
      <rPr>
        <rFont val="Aptos Narrow"/>
        <b/>
        <sz val="11"/>
      </rPr>
      <t>Early IARF must be flagged carefully.</t>
    </r>
    <r>
      <rPr>
        <rFont val="Aptos Narrow"/>
        <sz val="11"/>
      </rPr>
      <t xml:space="preserve"> Only flag points between end of WBS and boundary arrival. For the default case (L=800 ft), the boundary effect appears around Δt ≈ 36h. The IARF window is Δt ≈ 4–12h.</t>
    </r>
    <r>
      <rPr>
        <rFont val="Aptos Narrow"/>
        <sz val="11"/>
      </rPr>
      <t xml:space="preserve">_x000A_</t>
    </r>
    <r>
      <rPr>
        <rFont val="Aptos Narrow"/>
        <b/>
        <sz val="11"/>
      </rPr>
      <t>Boundary distance estimation</t>
    </r>
    <r>
      <rPr>
        <rFont val="Aptos Narrow"/>
        <sz val="11"/>
      </rPr>
      <t xml:space="preserve"> uses the radius of investigation at the departure time: L ≈ √(k·t/(948·φ·μ·ct)). This gives an approximate distance — the exact value depends on the rate history and WBS effects.</t>
    </r>
    <r>
      <rPr>
        <rFont val="Aptos Narrow"/>
        <sz val="11"/>
      </rPr>
      <t xml:space="preserve">_x000A_</t>
    </r>
    <r>
      <rPr>
        <rFont val="Aptos Narrow"/>
        <b/>
        <sz val="11"/>
      </rPr>
      <t>For real data use.</t>
    </r>
    <r>
      <rPr>
        <rFont val="Aptos Narrow"/>
        <sz val="11"/>
      </rPr>
      <t xml:space="preserve"> Replace column D (Pws) with measured gauge pressures. Clear columns B–C (models). Identify the derivative doubling visually and enter the departure time in row 45.</t>
    </r>
    <r>
      <rPr>
        <rFont val="Aptos Narrow"/>
        <sz val="11"/>
      </rPr>
      <t xml:space="preserve">_x000A_</t>
    </r>
    <r>
      <rPr>
        <rFont val="Aptos Narrow"/>
        <b/>
        <sz val="11"/>
      </rPr>
      <t>IARF flag column (G) uses 1/0 numeric values.</t>
    </r>
    <r>
      <rPr>
        <rFont val="Aptos Narrow"/>
        <sz val="11"/>
      </rPr>
      <t xml:space="preserve"> Same convention as all PTA blueprints.</t>
    </r>
    <r>
      <rPr>
        <rFont val="Aptos Narrow"/>
        <sz val="11"/>
      </rPr>
      <t xml:space="preserve">_x000A_</t>
    </r>
    <r>
      <rPr>
        <rFont val="Aptos Narrow"/>
        <b/>
        <sz val="11"/>
      </rPr>
      <t>Reference:</t>
    </r>
    <r>
      <rPr>
        <rFont val="Aptos Narrow"/>
        <sz val="11"/>
      </rPr>
      <t xml:space="preserve"> Earlougher, R.C. (1977). "Advances in Well Test Analysis." SPE Monograph Series, Vol. 5.</t>
    </r>
  </si>
  <si>
    <t>Category</t>
  </si>
  <si>
    <t>Pressure Transient Analysis</t>
  </si>
  <si>
    <t>Type</t>
  </si>
  <si>
    <t>worksheet</t>
  </si>
  <si>
    <t>Tags</t>
  </si>
  <si>
    <t>buildup, boundary, sealing-fault, Horner, Bourdet, derivative-doubling, well-testing</t>
  </si>
  <si>
    <t>Workflow</t>
  </si>
  <si>
    <t xml:space="preserve">- **Interpretation Inputs (rows 3–12)**: Same as Horner — tp, q, Bo, μ, φ, ct, rw, h, Pwf, L (Bourdet smoothing).
- **Forward Model (rows 15–22)**: k, S, Pi, C plus fault distance Lfault. Rate schedule defines constant-rate drawdown followed by shut-in.
- **Data Table (rows 24–35)**: Column B = Pws from fault model (LinSealF). Column C = Pws from infinite model (VW, for comparison). Column D = measured Pws (defaults to fault case). Columns E–F = Horner time. Column G = IARF flag (early IARF only, before boundary). Column H = Bourdet derivative.
- **Derivative Doubling**: Compare columns B and C. Before boundary arrival, both models give the same Pws and derivative. After boundary arrival, the fault derivative doubles from |m| to 2|m| while the infinite case stays flat. This is the diagnostic signature of a sealing fault.
- **Early IARF Interpretation (rows 38–42)**: Flag only the pre-boundary IARF window (G=1). The slope m, P*, k, and S are computed from this early window — same as standard Horner analysis.
- **Boundary Analysis (rows 44–46)**: Enter the observed departure Δt (where the derivative starts increasing). The fault distance is estimated via `_PO.PTA.Rinv` as the radius of investigation at that time.
- **Validation (rows 48–52)**: Round-trip validation of k, S, P*, and boundary distance L.</t>
  </si>
  <si>
    <t>Website</t>
  </si>
  <si>
    <t>petroleumoffice.com</t>
  </si>
  <si>
    <t>Academic Program</t>
  </si>
  <si>
    <t>petroleumoffice.com/academics</t>
  </si>
  <si>
    <t>Buildup Near Sealing Fault</t>
  </si>
  <si>
    <t>Interpretation Inputs</t>
  </si>
  <si>
    <t>Production time, tp</t>
  </si>
  <si>
    <t>h</t>
  </si>
  <si>
    <t>Flow rate, q</t>
  </si>
  <si>
    <t>STB/D</t>
  </si>
  <si>
    <t>FVF, Bo</t>
  </si>
  <si>
    <t>bbl/STB</t>
  </si>
  <si>
    <t>Viscosity, μ</t>
  </si>
  <si>
    <t>cP</t>
  </si>
  <si>
    <t>Porosity, φ</t>
  </si>
  <si>
    <t>fraction</t>
  </si>
  <si>
    <t>Total compressibility, ct</t>
  </si>
  <si>
    <t>1/psi</t>
  </si>
  <si>
    <t>Wellbore radius, rw</t>
  </si>
  <si>
    <t>ft</t>
  </si>
  <si>
    <t>Net pay, h</t>
  </si>
  <si>
    <t>Pwf (last flowing)</t>
  </si>
  <si>
    <t>psia</t>
  </si>
  <si>
    <t>Bourdet L (smoothing)</t>
  </si>
  <si>
    <t>Forward Model</t>
  </si>
  <si>
    <t>Permeability, k</t>
  </si>
  <si>
    <t>mD</t>
  </si>
  <si>
    <t>Skin factor, S</t>
  </si>
  <si>
    <t>dimensionless</t>
  </si>
  <si>
    <t>Initial pressure, Pi</t>
  </si>
  <si>
    <t>Wellbore storage, C</t>
  </si>
  <si>
    <t>bbl/psi</t>
  </si>
  <si>
    <t>Fault distance, L</t>
  </si>
  <si>
    <t>Rate Schedule</t>
  </si>
  <si>
    <t>Δt (h)</t>
  </si>
  <si>
    <t>Pws (fault)</t>
  </si>
  <si>
    <t>Pws (infinite)</t>
  </si>
  <si>
    <t>Pws</t>
  </si>
  <si>
    <t>Horner Time</t>
  </si>
  <si>
    <t>log₁₀(HT)</t>
  </si>
  <si>
    <t>IARF</t>
  </si>
  <si>
    <t>Bourdet dPws/dlog₁₀(HT)</t>
  </si>
  <si>
    <t>Interpretation (Early IARF)</t>
  </si>
  <si>
    <t>IARF slope, m</t>
  </si>
  <si>
    <t>psi/cycle</t>
  </si>
  <si>
    <t>P* (extrapolated)</t>
  </si>
  <si>
    <t>P at Δt=1hr</t>
  </si>
  <si>
    <t>Boundary Analysis</t>
  </si>
  <si>
    <t>Departure Δt (observed)</t>
  </si>
  <si>
    <t>Estimated fault distance</t>
  </si>
  <si>
    <t>Validation</t>
  </si>
  <si>
    <t>Input</t>
  </si>
  <si>
    <t>Recovered</t>
  </si>
  <si>
    <t>Error %</t>
  </si>
  <si>
    <t>k (mD)</t>
  </si>
  <si>
    <t>S (dimensionless)</t>
  </si>
  <si>
    <t>P* (psia)</t>
  </si>
  <si>
    <t>L (ft)</t>
  </si>
</sst>
</file>

<file path=xl/styles.xml><?xml version="1.0" encoding="utf-8"?>
<styleSheet xmlns="http://schemas.openxmlformats.org/spreadsheetml/2006/main">
  <numFmts count="0"/>
  <fonts count="3">
    <font>
      <sz val="11"/>
      <name val="Aptos Narrow"/>
    </font>
    <font>
      <u/>
      <sz val="11"/>
      <color rgb="FF0000FF"/>
      <name val="Aptos Narrow"/>
    </font>
    <font>
      <b/>
      <sz val="11"/>
      <name val="Aptos Narrow"/>
    </font>
  </fonts>
  <fills count="2">
    <fill>
      <patternFill patternType="none"/>
    </fill>
    <fill>
      <patternFill patternType="gray125"/>
    </fill>
  </fills>
  <borders count="1">
    <border>
      <left/>
      <right/>
      <top/>
      <bottom/>
      <diagonal/>
    </border>
  </borders>
  <cellStyleXfs count="1">
    <xf numFmtId="0" fontId="0"/>
  </cellStyleXfs>
  <cellXfs count="4">
    <xf numFmtId="0" fontId="0" xfId="0"/>
    <xf numFmtId="0" fontId="2" applyFont="1" applyAlignment="1">
      <alignment horizontal="right" vertical="top"/>
    </xf>
    <xf numFmtId="0" fontId="0" xfId="0" applyAlignment="1">
      <alignment wrapText="1"/>
    </xf>
    <xf numFmtId="0" fontId="1" applyFont="1" applyAlignment="1">
      <alignment wrapText="1"/>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styles" Target="styles.xml"/><Relationship Id="rId3" Type="http://schemas.openxmlformats.org/officeDocument/2006/relationships/worksheet" Target="worksheets/sheet2.xml"/><Relationship Id="rId4" Type="http://schemas.openxmlformats.org/officeDocument/2006/relationships/sharedStrings" Target="sharedStrings.xml"/></Relationships>
</file>

<file path=xl/worksheets/_rels/sheet1.xml.rels><?xml version="1.0" encoding="UTF-8" standalone="yes"?><Relationships xmlns="http://schemas.openxmlformats.org/package/2006/relationships"><Relationship Id="rId1" Type="http://schemas.openxmlformats.org/officeDocument/2006/relationships/hyperlink" Target="https://petroleumoffice.com/blueprint/po.pta.buildup.boundary" TargetMode="External"/><Relationship Id="rId2" Type="http://schemas.openxmlformats.org/officeDocument/2006/relationships/hyperlink" Target="https://petroleumoffice.com" TargetMode="External"/><Relationship Id="rId3" Type="http://schemas.openxmlformats.org/officeDocument/2006/relationships/hyperlink" Target="https://petroleumoffice.com/academics" TargetMode="External"/></Relationships>
</file>

<file path=xl/worksheets/sheet1.xml><?xml version="1.0" encoding="utf-8"?>
<worksheet xmlns:r="http://schemas.openxmlformats.org/officeDocument/2006/relationships" xmlns="http://schemas.openxmlformats.org/spreadsheetml/2006/main" xmlns:mc="http://schemas.openxmlformats.org/markup-compatibility/2006" xmlns:xr="http://schemas.microsoft.com/office/spreadsheetml/2014/revision" mc:Ignorable="xr ">
  <dimension ref="A1:B10"/>
  <sheetViews>
    <sheetView workbookViewId="0" tabSelected="1"/>
  </sheetViews>
  <sheetFormatPr defaultRowHeight="15"/>
  <cols>
    <col min="1" max="1" width="19.151641845703125" customWidth="1"/>
    <col min="2" max="2" width="80" customWidth="1" style="2"/>
  </cols>
  <sheetData>
    <row r="1">
      <c r="A1" s="1" t="s">
        <v>0</v>
      </c>
      <c r="B1" s="3" t="s">
        <v>1</v>
      </c>
    </row>
    <row r="2">
      <c r="A2" s="1" t="s">
        <v>2</v>
      </c>
      <c r="B2" s="2" t="s">
        <v>3</v>
      </c>
    </row>
    <row r="3">
      <c r="A3" s="1" t="s">
        <v>4</v>
      </c>
      <c r="B3" s="2" t="s">
        <v>5</v>
      </c>
    </row>
    <row r="4">
      <c r="A4" s="1" t="s">
        <v>6</v>
      </c>
      <c r="B4" s="2" t="s">
        <v>7</v>
      </c>
    </row>
    <row r="5">
      <c r="A5" s="1" t="s">
        <v>8</v>
      </c>
      <c r="B5" s="2" t="s">
        <v>9</v>
      </c>
    </row>
    <row r="6">
      <c r="A6" s="1" t="s">
        <v>10</v>
      </c>
      <c r="B6" s="2" t="s">
        <v>11</v>
      </c>
    </row>
    <row r="7">
      <c r="A7" s="1" t="s">
        <v>12</v>
      </c>
      <c r="B7" s="2" t="s">
        <v>13</v>
      </c>
    </row>
    <row r="8">
      <c r="A8" s="1"/>
    </row>
    <row r="9">
      <c r="A9" s="1" t="s">
        <v>14</v>
      </c>
      <c r="B9" s="3" t="s">
        <v>15</v>
      </c>
    </row>
    <row r="10">
      <c r="A10" s="1" t="s">
        <v>16</v>
      </c>
      <c r="B10" s="3" t="s">
        <v>17</v>
      </c>
    </row>
  </sheetData>
  <hyperlinks>
    <hyperlink ref="B1" r:id="rId1"/>
    <hyperlink ref="B9" r:id="rId2"/>
    <hyperlink ref="B10" r:id="rId3"/>
  </hyperlinks>
  <headerFooter/>
</worksheet>
</file>

<file path=xl/worksheets/sheet2.xml><?xml version="1.0" encoding="utf-8"?>
<worksheet xmlns:r="http://schemas.openxmlformats.org/officeDocument/2006/relationships" xmlns="http://schemas.openxmlformats.org/spreadsheetml/2006/main" xmlns:mc="http://schemas.openxmlformats.org/markup-compatibility/2006" xmlns:xr="http://schemas.microsoft.com/office/spreadsheetml/2014/revision" mc:Ignorable="xr ">
  <dimension ref="A1:IU65000"/>
  <sheetViews>
    <sheetView workbookViewId="0"/>
  </sheetViews>
  <sheetFormatPr defaultRowHeight="15"/>
  <sheetData>
    <row r="1">
      <c r="A1" s="0" t="s">
        <v>18</v>
      </c>
    </row>
    <row r="2">
      <c r="A2" s="0" t="s">
        <v>19</v>
      </c>
    </row>
    <row r="3">
      <c r="A3" s="0" t="s">
        <v>20</v>
      </c>
      <c r="B3" s="0">
        <v>48</v>
      </c>
      <c r="C3" s="0" t="s">
        <v>21</v>
      </c>
    </row>
    <row r="4">
      <c r="A4" s="0" t="s">
        <v>22</v>
      </c>
      <c r="B4" s="0">
        <v>250</v>
      </c>
      <c r="C4" s="0" t="s">
        <v>23</v>
      </c>
    </row>
    <row r="5">
      <c r="A5" s="0" t="s">
        <v>24</v>
      </c>
      <c r="B5" s="0">
        <v>1.25</v>
      </c>
      <c r="C5" s="0" t="s">
        <v>25</v>
      </c>
    </row>
    <row r="6">
      <c r="A6" s="0" t="s">
        <v>26</v>
      </c>
      <c r="B6" s="0">
        <v>1</v>
      </c>
      <c r="C6" s="0" t="s">
        <v>27</v>
      </c>
    </row>
    <row r="7">
      <c r="A7" s="0" t="s">
        <v>28</v>
      </c>
      <c r="B7" s="0">
        <v>0.2</v>
      </c>
      <c r="C7" s="0" t="s">
        <v>29</v>
      </c>
    </row>
    <row r="8">
      <c r="A8" s="0" t="s">
        <v>30</v>
      </c>
      <c r="B8" s="0">
        <v>1.5E-05</v>
      </c>
      <c r="C8" s="0" t="s">
        <v>31</v>
      </c>
    </row>
    <row r="9">
      <c r="A9" s="0" t="s">
        <v>32</v>
      </c>
      <c r="B9" s="0">
        <v>0.354</v>
      </c>
      <c r="C9" s="0" t="s">
        <v>33</v>
      </c>
    </row>
    <row r="10">
      <c r="A10" s="0" t="s">
        <v>34</v>
      </c>
      <c r="B10" s="0">
        <v>30</v>
      </c>
      <c r="C10" s="0" t="s">
        <v>33</v>
      </c>
    </row>
    <row r="11">
      <c r="A11" s="0" t="s">
        <v>35</v>
      </c>
      <c r="B11" s="0">
        <v>4630.17</v>
      </c>
      <c r="C11" s="0" t="s">
        <v>36</v>
      </c>
    </row>
    <row r="12">
      <c r="A12" s="0" t="s">
        <v>37</v>
      </c>
      <c r="B12" s="0">
        <v>0.2</v>
      </c>
    </row>
    <row r="14">
      <c r="A14" s="0" t="s">
        <v>38</v>
      </c>
    </row>
    <row r="15">
      <c r="A15" s="0" t="s">
        <v>39</v>
      </c>
      <c r="B15" s="0">
        <v>50</v>
      </c>
      <c r="C15" s="0" t="s">
        <v>40</v>
      </c>
    </row>
    <row r="16">
      <c r="A16" s="0" t="s">
        <v>41</v>
      </c>
      <c r="B16" s="0">
        <v>5</v>
      </c>
      <c r="C16" s="0" t="s">
        <v>42</v>
      </c>
    </row>
    <row r="17">
      <c r="A17" s="0" t="s">
        <v>43</v>
      </c>
      <c r="B17" s="0">
        <v>5000</v>
      </c>
      <c r="C17" s="0" t="s">
        <v>36</v>
      </c>
    </row>
    <row r="18">
      <c r="A18" s="0" t="s">
        <v>44</v>
      </c>
      <c r="B18" s="0">
        <v>0.001</v>
      </c>
      <c r="C18" s="0" t="s">
        <v>45</v>
      </c>
    </row>
    <row r="19">
      <c r="A19" s="0" t="s">
        <v>46</v>
      </c>
      <c r="B19" s="0">
        <v>800</v>
      </c>
      <c r="C19" s="0" t="s">
        <v>33</v>
      </c>
    </row>
    <row r="20">
      <c r="A20" s="0" t="s">
        <v>47</v>
      </c>
    </row>
    <row r="21">
      <c r="A21" s="0">
        <v>0</v>
      </c>
      <c r="B21" s="0">
        <f>_q</f>
        <v>250</v>
      </c>
    </row>
    <row r="22">
      <c r="A22" s="0">
        <f>_tp</f>
        <v>48</v>
      </c>
      <c r="B22" s="0">
        <v>0</v>
      </c>
    </row>
    <row r="24">
      <c r="A24" s="0" t="s">
        <v>48</v>
      </c>
      <c r="B24" s="0" t="s">
        <v>49</v>
      </c>
      <c r="C24" s="0" t="s">
        <v>50</v>
      </c>
      <c r="D24" s="0" t="s">
        <v>51</v>
      </c>
      <c r="E24" s="0" t="s">
        <v>52</v>
      </c>
      <c r="F24" s="0" t="s">
        <v>53</v>
      </c>
      <c r="G24" s="0" t="s">
        <v>54</v>
      </c>
      <c r="H24" s="0" t="s">
        <v>55</v>
      </c>
    </row>
    <row r="25">
      <c r="A25" s="0">
        <v>0.1</v>
      </c>
      <c r="B25" s="0">
        <f>_Pi-PO.PTA.Pw.VW.LinSealF(_tp+A25,$A$21:$B$22,_Bo,_mu,_C,_rw,_S,_ct,_phi,_h,_k,_Lfault)</f>
        <v>4898.527056002523</v>
      </c>
      <c r="C25" s="0">
        <f>_Pi-PO.PTA.Pw.VW(_tp+A25,$A$21:$B$22,_Bo,_mu,_C,_rw,_S,_ct,_phi,_h,_k)</f>
        <v>4898.712398156371</v>
      </c>
      <c r="D25" s="0">
        <f>B25</f>
        <v>4898.527056002523</v>
      </c>
      <c r="E25" s="0">
        <f>_PO.PTA.HornerTime(_tp,A25)</f>
        <v>481</v>
      </c>
      <c r="F25" s="0">
        <f>LOG10(E25)</f>
        <v>2.682145076373832</v>
      </c>
      <c r="G25" s="0">
        <v>0</v>
      </c>
      <c r="H25" s="0">
        <f>PO.DCA.Diag.Bourdet(_xlfn._xlws.SORT($F$25:$F$36,1,1),_xlfn.SORTBY($D$25:$D$36,$F$25:$F$36,1),F25,_L)</f>
        <v>-46.81700459875009</v>
      </c>
    </row>
    <row r="26">
      <c r="A26" s="0">
        <v>0.5</v>
      </c>
      <c r="B26" s="0">
        <f>_Pi-PO.PTA.Pw.VW.LinSealF(_tp+A26,$A$21:$B$22,_Bo,_mu,_C,_rw,_S,_ct,_phi,_h,_k,_Lfault)</f>
        <v>4931.082352957822</v>
      </c>
      <c r="C26" s="0">
        <f>_Pi-PO.PTA.Pw.VW(_tp+A26,$A$21:$B$22,_Bo,_mu,_C,_rw,_S,_ct,_phi,_h,_k)</f>
        <v>4931.273669831092</v>
      </c>
      <c r="D26" s="0">
        <f>B26</f>
        <v>4931.082352957822</v>
      </c>
      <c r="E26" s="0">
        <f>_PO.PTA.HornerTime(_tp,A26)</f>
        <v>97</v>
      </c>
      <c r="F26" s="0">
        <f>LOG10(E26)</f>
        <v>1.9867717342662448</v>
      </c>
      <c r="G26" s="0">
        <v>0</v>
      </c>
      <c r="H26" s="0">
        <f>PO.DCA.Diag.Bourdet(_xlfn._xlws.SORT($F$25:$F$36,1,1),_xlfn.SORTBY($D$25:$D$36,$F$25:$F$36,1),F26,_L)</f>
        <v>-39.442899094146746</v>
      </c>
    </row>
    <row r="27">
      <c r="A27" s="0">
        <v>1</v>
      </c>
      <c r="B27" s="0">
        <f>_Pi-PO.PTA.Pw.VW.LinSealF(_tp+A27,$A$21:$B$22,_Bo,_mu,_C,_rw,_S,_ct,_phi,_h,_k,_Lfault)</f>
        <v>4941.8474129061715</v>
      </c>
      <c r="C27" s="0">
        <f>_Pi-PO.PTA.Pw.VW(_tp+A27,$A$21:$B$22,_Bo,_mu,_C,_rw,_S,_ct,_phi,_h,_k)</f>
        <v>4942.046338045095</v>
      </c>
      <c r="D27" s="0">
        <f>B27</f>
        <v>4941.8474129061715</v>
      </c>
      <c r="E27" s="0">
        <f>_PO.PTA.HornerTime(_tp,A27)</f>
        <v>49</v>
      </c>
      <c r="F27" s="0">
        <f>LOG10(E27)</f>
        <v>1.6901960800285136</v>
      </c>
      <c r="G27" s="0">
        <v>0</v>
      </c>
      <c r="H27" s="0">
        <f>PO.DCA.Diag.Bourdet(_xlfn._xlws.SORT($F$25:$F$36,1,1),_xlfn.SORTBY($D$25:$D$36,$F$25:$F$36,1),F27,_L)</f>
        <v>-35.66379654889584</v>
      </c>
    </row>
    <row r="28">
      <c r="A28" s="0">
        <v>2</v>
      </c>
      <c r="B28" s="0">
        <f>_Pi-PO.PTA.Pw.VW.LinSealF(_tp+A28,$A$21:$B$22,_Bo,_mu,_C,_rw,_S,_ct,_phi,_h,_k,_Lfault)</f>
        <v>4952.0877656615685</v>
      </c>
      <c r="C28" s="0">
        <f>_Pi-PO.PTA.Pw.VW(_tp+A28,$A$21:$B$22,_Bo,_mu,_C,_rw,_S,_ct,_phi,_h,_k)</f>
        <v>4952.302370381151</v>
      </c>
      <c r="D28" s="0">
        <f>B28</f>
        <v>4952.0877656615685</v>
      </c>
      <c r="E28" s="0">
        <f>_PO.PTA.HornerTime(_tp,A28)</f>
        <v>25</v>
      </c>
      <c r="F28" s="0">
        <f>LOG10(E28)</f>
        <v>1.3979400086720377</v>
      </c>
      <c r="G28" s="0">
        <v>0</v>
      </c>
      <c r="H28" s="0">
        <f>PO.DCA.Diag.Bourdet(_xlfn._xlws.SORT($F$25:$F$36,1,1),_xlfn.SORTBY($D$25:$D$36,$F$25:$F$36,1),F28,_L)</f>
        <v>-34.70723641777744</v>
      </c>
    </row>
    <row r="29">
      <c r="A29" s="0">
        <v>4</v>
      </c>
      <c r="B29" s="0">
        <f>_Pi-PO.PTA.Pw.VW.LinSealF(_tp+A29,$A$21:$B$22,_Bo,_mu,_C,_rw,_S,_ct,_phi,_h,_k,_Lfault)</f>
        <v>4961.852955039415</v>
      </c>
      <c r="C29" s="0">
        <f>_Pi-PO.PTA.Pw.VW(_tp+A29,$A$21:$B$22,_Bo,_mu,_C,_rw,_S,_ct,_phi,_h,_k)</f>
        <v>4962.100745332332</v>
      </c>
      <c r="D29" s="0">
        <f>B29</f>
        <v>4961.852955039415</v>
      </c>
      <c r="E29" s="0">
        <f>_PO.PTA.HornerTime(_tp,A29)</f>
        <v>13</v>
      </c>
      <c r="F29" s="0">
        <f>LOG10(E29)</f>
        <v>1.1139433523068367</v>
      </c>
      <c r="G29" s="0">
        <v>1</v>
      </c>
      <c r="H29" s="0">
        <f>PO.DCA.Diag.Bourdet(_xlfn._xlws.SORT($F$25:$F$36,1,1),_xlfn.SORTBY($D$25:$D$36,$F$25:$F$36,1),F29,_L)</f>
        <v>-34.152544524315715</v>
      </c>
    </row>
    <row r="30">
      <c r="A30" s="0">
        <v>8</v>
      </c>
      <c r="B30" s="0">
        <f>_Pi-PO.PTA.Pw.VW.LinSealF(_tp+A30,$A$21:$B$22,_Bo,_mu,_C,_rw,_S,_ct,_phi,_h,_k,_Lfault)</f>
        <v>4970.975578033396</v>
      </c>
      <c r="C30" s="0">
        <f>_Pi-PO.PTA.Pw.VW(_tp+A30,$A$21:$B$22,_Bo,_mu,_C,_rw,_S,_ct,_phi,_h,_k)</f>
        <v>4971.296808175495</v>
      </c>
      <c r="D30" s="0">
        <f>B30</f>
        <v>4970.975578033396</v>
      </c>
      <c r="E30" s="0">
        <f>_PO.PTA.HornerTime(_tp,A30)</f>
        <v>7</v>
      </c>
      <c r="F30" s="0">
        <f>LOG10(E30)</f>
        <v>0.8450980400142568</v>
      </c>
      <c r="G30" s="0">
        <v>1</v>
      </c>
      <c r="H30" s="0">
        <f>PO.DCA.Diag.Bourdet(_xlfn._xlws.SORT($F$25:$F$36,1,1),_xlfn.SORTBY($D$25:$D$36,$F$25:$F$36,1),F30,_L)</f>
        <v>-33.62299547740927</v>
      </c>
    </row>
    <row r="31">
      <c r="A31" s="0">
        <v>12</v>
      </c>
      <c r="B31" s="0">
        <f>_Pi-PO.PTA.Pw.VW.LinSealF(_tp+A31,$A$21:$B$22,_Bo,_mu,_C,_rw,_S,_ct,_phi,_h,_k,_Lfault)</f>
        <v>4975.872546322447</v>
      </c>
      <c r="C31" s="0">
        <f>_Pi-PO.PTA.Pw.VW(_tp+A31,$A$21:$B$22,_Bo,_mu,_C,_rw,_S,_ct,_phi,_h,_k)</f>
        <v>4976.276121082454</v>
      </c>
      <c r="D31" s="0">
        <f>B31</f>
        <v>4975.872546322447</v>
      </c>
      <c r="E31" s="0">
        <f>_PO.PTA.HornerTime(_tp,A31)</f>
        <v>5</v>
      </c>
      <c r="F31" s="0">
        <f>LOG10(E31)</f>
        <v>0.6989700043360189</v>
      </c>
      <c r="G31" s="0">
        <v>1</v>
      </c>
      <c r="H31" s="0">
        <f>PO.DCA.Diag.Bourdet(_xlfn._xlws.SORT($F$25:$F$36,1,1),_xlfn.SORTBY($D$25:$D$36,$F$25:$F$36,1),F31,_L)</f>
        <v>-33.07744177725029</v>
      </c>
    </row>
    <row r="32">
      <c r="A32" s="0">
        <v>16</v>
      </c>
      <c r="B32" s="0">
        <f>_Pi-PO.PTA.Pw.VW.LinSealF(_tp+A32,$A$21:$B$22,_Bo,_mu,_C,_rw,_S,_ct,_phi,_h,_k,_Lfault)</f>
        <v>4979.079220539399</v>
      </c>
      <c r="C32" s="0">
        <f>_Pi-PO.PTA.Pw.VW(_tp+A32,$A$21:$B$22,_Bo,_mu,_C,_rw,_S,_ct,_phi,_h,_k)</f>
        <v>4979.573223042257</v>
      </c>
      <c r="D32" s="0">
        <f>B32</f>
        <v>4979.079220539399</v>
      </c>
      <c r="E32" s="0">
        <f>_PO.PTA.HornerTime(_tp,A32)</f>
        <v>4</v>
      </c>
      <c r="F32" s="0">
        <f>LOG10(E32)</f>
        <v>0.6020599913279624</v>
      </c>
      <c r="G32" s="0">
        <v>0</v>
      </c>
      <c r="H32" s="0">
        <f>PO.DCA.Diag.Bourdet(_xlfn._xlws.SORT($F$25:$F$36,1,1),_xlfn.SORTBY($D$25:$D$36,$F$25:$F$36,1),F32,_L)</f>
        <v>-32.57474179351979</v>
      </c>
    </row>
    <row r="33">
      <c r="A33" s="0">
        <v>20</v>
      </c>
      <c r="B33" s="0">
        <f>_Pi-PO.PTA.Pw.VW.LinSealF(_tp+A33,$A$21:$B$22,_Bo,_mu,_C,_rw,_S,_ct,_phi,_h,_k,_Lfault)</f>
        <v>4981.381435111559</v>
      </c>
      <c r="C33" s="0">
        <f>_Pi-PO.PTA.Pw.VW(_tp+A33,$A$21:$B$22,_Bo,_mu,_C,_rw,_S,_ct,_phi,_h,_k)</f>
        <v>4981.972478986698</v>
      </c>
      <c r="D33" s="0">
        <f>B33</f>
        <v>4981.381435111559</v>
      </c>
      <c r="E33" s="0">
        <f>_PO.PTA.HornerTime(_tp,A33)</f>
        <v>3.4</v>
      </c>
      <c r="F33" s="0">
        <f>LOG10(E33)</f>
        <v>0.5314789170422551</v>
      </c>
      <c r="G33" s="0">
        <v>0</v>
      </c>
      <c r="H33" s="0">
        <f>PO.DCA.Diag.Bourdet(_xlfn._xlws.SORT($F$25:$F$36,1,1),_xlfn.SORTBY($D$25:$D$36,$F$25:$F$36,1),F33,_L)</f>
        <v>-31.974151896071817</v>
      </c>
    </row>
    <row r="34">
      <c r="A34" s="0">
        <v>24</v>
      </c>
      <c r="B34" s="0">
        <f>_Pi-PO.PTA.Pw.VW.LinSealF(_tp+A34,$A$21:$B$22,_Bo,_mu,_C,_rw,_S,_ct,_phi,_h,_k,_Lfault)</f>
        <v>4983.126898225135</v>
      </c>
      <c r="C34" s="0">
        <f>_Pi-PO.PTA.Pw.VW(_tp+A34,$A$21:$B$22,_Bo,_mu,_C,_rw,_S,_ct,_phi,_h,_k)</f>
        <v>4983.819220616104</v>
      </c>
      <c r="D34" s="0">
        <f>B34</f>
        <v>4983.126898225135</v>
      </c>
      <c r="E34" s="0">
        <f>_PO.PTA.HornerTime(_tp,A34)</f>
        <v>3</v>
      </c>
      <c r="F34" s="0">
        <f>LOG10(E34)</f>
        <v>0.47712125471966244</v>
      </c>
      <c r="G34" s="0">
        <v>0</v>
      </c>
      <c r="H34" s="0">
        <f>PO.DCA.Diag.Bourdet(_xlfn._xlws.SORT($F$25:$F$36,1,1),_xlfn.SORTBY($D$25:$D$36,$F$25:$F$36,1),F34,_L)</f>
        <v>-31.68821675719593</v>
      </c>
    </row>
    <row r="35">
      <c r="A35" s="0">
        <v>36</v>
      </c>
      <c r="B35" s="0">
        <f>_Pi-PO.PTA.Pw.VW.LinSealF(_tp+A35,$A$21:$B$22,_Bo,_mu,_C,_rw,_S,_ct,_phi,_h,_k,_Lfault)</f>
        <v>4986.531187287175</v>
      </c>
      <c r="C35" s="0">
        <f>_Pi-PO.PTA.Pw.VW(_tp+A35,$A$21:$B$22,_Bo,_mu,_C,_rw,_S,_ct,_phi,_h,_k)</f>
        <v>4987.524915913801</v>
      </c>
      <c r="D35" s="0">
        <f>B35</f>
        <v>4986.531187287175</v>
      </c>
      <c r="E35" s="0">
        <f>_PO.PTA.HornerTime(_tp,A35)</f>
        <v>2.3333333333333335</v>
      </c>
      <c r="F35" s="0">
        <f>LOG10(E35)</f>
        <v>0.36797678529459443</v>
      </c>
      <c r="G35" s="0">
        <v>0</v>
      </c>
      <c r="H35" s="0">
        <f>PO.DCA.Diag.Bourdet(_xlfn._xlws.SORT($F$25:$F$36,1,1),_xlfn.SORTBY($D$25:$D$36,$F$25:$F$36,1),F35,_L)</f>
        <v>-30.478576984897867</v>
      </c>
    </row>
    <row r="36">
      <c r="A36" s="0">
        <v>48</v>
      </c>
      <c r="B36" s="0">
        <f>_Pi-PO.PTA.Pw.VW.LinSealF(_tp+A36,$A$21:$B$22,_Bo,_mu,_C,_rw,_S,_ct,_phi,_h,_k,_Lfault)</f>
        <v>4988.545665322687</v>
      </c>
      <c r="C36" s="0">
        <f>_Pi-PO.PTA.Pw.VW(_tp+A36,$A$21:$B$22,_Bo,_mu,_C,_rw,_S,_ct,_phi,_h,_k)</f>
        <v>4989.796514651286</v>
      </c>
      <c r="D36" s="0">
        <f>B36</f>
        <v>4988.545665322687</v>
      </c>
      <c r="E36" s="0">
        <f>_PO.PTA.HornerTime(_tp,A36)</f>
        <v>2</v>
      </c>
      <c r="F36" s="0">
        <f>LOG10(E36)</f>
        <v>0.3010299956639812</v>
      </c>
      <c r="G36" s="0">
        <v>0</v>
      </c>
      <c r="H36" s="0">
        <f>PO.DCA.Diag.Bourdet(_xlfn._xlws.SORT($F$25:$F$36,1,1),_xlfn.SORTBY($D$25:$D$36,$F$25:$F$36,1),F36,_L)</f>
        <v>-31.088148160033484</v>
      </c>
    </row>
    <row r="38">
      <c r="A38" s="0" t="s">
        <v>56</v>
      </c>
    </row>
    <row r="39">
      <c r="A39" s="0" t="s">
        <v>57</v>
      </c>
      <c r="B39" s="0">
        <f>AVERAGEIF($G$25:$G$36,1,$H$25:$H$36)</f>
        <v>-33.61766059299176</v>
      </c>
      <c r="C39" s="0" t="s">
        <v>58</v>
      </c>
    </row>
    <row r="40">
      <c r="A40" s="0" t="s">
        <v>59</v>
      </c>
      <c r="B40" s="0">
        <f>AVERAGEIF($G$25:$G$36,1,$D$25:$D$36)-B39*AVERAGEIF($G$25:$G$36,1,$F$25:$F$36)</f>
        <v>4999.352401460127</v>
      </c>
      <c r="C40" s="0" t="s">
        <v>36</v>
      </c>
    </row>
    <row r="41">
      <c r="A41" s="0" t="s">
        <v>60</v>
      </c>
      <c r="B41" s="0">
        <f>B40+B39*LOG10((_tp+1)/1)</f>
        <v>4942.5319633061235</v>
      </c>
      <c r="C41" s="0" t="s">
        <v>36</v>
      </c>
    </row>
    <row r="42">
      <c r="A42" s="0" t="s">
        <v>39</v>
      </c>
      <c r="B42" s="0">
        <f>_PO.PTA.PermFromSlope(_q,_Bo,_mu,B39,_h)</f>
        <v>50.382744370769636</v>
      </c>
      <c r="C42" s="0" t="s">
        <v>40</v>
      </c>
    </row>
    <row r="43">
      <c r="A43" s="0" t="s">
        <v>41</v>
      </c>
      <c r="B43" s="0">
        <f>_PO.PTA.SkinFromP1hr(B41,_Pwf,B39,B42,_phi,_mu,_ct,_rw)</f>
        <v>5.0580110010222</v>
      </c>
      <c r="C43" s="0" t="s">
        <v>42</v>
      </c>
    </row>
    <row r="45">
      <c r="A45" s="0" t="s">
        <v>61</v>
      </c>
    </row>
    <row r="46">
      <c r="A46" s="0" t="s">
        <v>62</v>
      </c>
      <c r="B46" s="0">
        <v>36</v>
      </c>
      <c r="C46" s="0" t="s">
        <v>21</v>
      </c>
    </row>
    <row r="47">
      <c r="A47" s="0" t="s">
        <v>63</v>
      </c>
      <c r="B47" s="0">
        <f>_PO.PTA.Rinv(B42,B46,_phi,_mu,_ct)</f>
        <v>798.5964299055207</v>
      </c>
      <c r="C47" s="0" t="s">
        <v>33</v>
      </c>
    </row>
    <row r="49">
      <c r="A49" s="0" t="s">
        <v>64</v>
      </c>
      <c r="B49" s="0" t="s">
        <v>65</v>
      </c>
      <c r="C49" s="0" t="s">
        <v>66</v>
      </c>
      <c r="D49" s="0" t="s">
        <v>67</v>
      </c>
    </row>
    <row r="50">
      <c r="A50" s="0" t="s">
        <v>68</v>
      </c>
      <c r="B50" s="0">
        <f>_k</f>
        <v>50</v>
      </c>
      <c r="C50" s="0">
        <f>B42</f>
        <v>50.382744370769636</v>
      </c>
      <c r="D50" s="0">
        <f>(C50-B50)/B50*100</f>
        <v>0.7654887415392722</v>
      </c>
    </row>
    <row r="51">
      <c r="A51" s="0" t="s">
        <v>69</v>
      </c>
      <c r="B51" s="0">
        <f>_S</f>
        <v>5</v>
      </c>
      <c r="C51" s="0">
        <f>B43</f>
        <v>5.0580110010222</v>
      </c>
      <c r="D51" s="0">
        <f>(C51-B51)/B51*100</f>
        <v>1.1602200204439939</v>
      </c>
    </row>
    <row r="52">
      <c r="A52" s="0" t="s">
        <v>70</v>
      </c>
      <c r="B52" s="0">
        <f>_Pi</f>
        <v>5000</v>
      </c>
      <c r="C52" s="0">
        <f>B40</f>
        <v>4999.352401460127</v>
      </c>
      <c r="D52" s="0">
        <f>(C52-B52)/B52*100</f>
        <v>-0.012951970797457761</v>
      </c>
    </row>
    <row r="53">
      <c r="A53" s="0" t="s">
        <v>71</v>
      </c>
      <c r="B53" s="0">
        <f>_Lfault</f>
        <v>800</v>
      </c>
      <c r="C53" s="0">
        <f>B47</f>
        <v>798.5964299055207</v>
      </c>
      <c r="D53" s="0">
        <f>(C53-B53)/B53*100</f>
        <v>-0.17544626180990974</v>
      </c>
    </row>
    <row r="65000">
      <c r="IU65000"/>
    </row>
  </sheetData>
  <headerFooter/>
</worksheet>
</file>

<file path=EPPlusLicense.txt>This workbook was created with the EPPlus library, licensed to PetroleumOffice under the Polyform Noncommercial license, see https://polyformproject.org/licenses/noncommercial/1.0.0
For more information about EPPlus, see https://epplussoftware.com/

</file>

<file path=docProps/app.xml><?xml version="1.0" encoding="utf-8"?>
<Properties xmlns:vt="http://schemas.openxmlformats.org/officeDocument/2006/docPropsVTypes" xmlns="http://schemas.openxmlformats.org/officeDocument/2006/extended-properties">
  <Company>https://petroleumoffice.com</Company>
  <Application>EPPlus</Application>
  <AppVersion>8.4</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Buildup Near Sealing Fault — Boundary Detection</dc:title>
  <dc:subject>Pressure buildup interpretation near a linear sealing fault. Demonstrates the classic derivative doubling signature: early IARF yields the correct permeability, then the Bourdet derivative doubles as the pressure signal reaches the fault and reflects back. Compares fault model against infinite reservoir to highlight the boundary effect.</dc:subject>
  <cp:category>Pressure Transient Analysis</cp:category>
  <cp:keywords>EPPlus noncommercial use</cp:keywords>
  <dc:creator>PetroleumOffice</dc:creator>
  <dc:description>This workbook has been created with EPPlus licensed to PetroleumOffice under The Polyform Noncommercial License: See https://polyformproject.org/licenses/noncommercial/1.0.0</dc:description>
</cp:coreProperties>
</file>

<file path=docProps/custom.xml><?xml version="1.0" encoding="utf-8"?>
<Properties xmlns:vt="http://schemas.openxmlformats.org/officeDocument/2006/docPropsVTypes" xmlns="http://schemas.openxmlformats.org/officeDocument/2006/custom-properties"/>
</file>