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<sst xmlns="http://schemas.openxmlformats.org/spreadsheetml/2006/main" count="42" uniqueCount="42">
  <si>
    <t>Id</t>
  </si>
  <si>
    <t>po.mbe.gas.pzanalysis</t>
  </si>
  <si>
    <t>Name</t>
  </si>
  <si>
    <t>Gas Reservoir p/z Analysis</t>
  </si>
  <si>
    <t>Description</t>
  </si>
  <si>
    <r>
      <rPr>
        <rFont val="Aptos Narrow"/>
        <sz val="11"/>
      </rPr>
      <t>Perform p/z analysis for gas reservoirs to estimate OGIP (Original Gas in Place). The p/z vs Gp plot is linear for volumetric depletion, with x-intercept = OGIP.</t>
    </r>
    <r>
      <rPr>
        <rFont val="Aptos Narrow"/>
        <sz val="11"/>
      </rPr>
      <t xml:space="preserve">_x000A_</t>
    </r>
    <r>
      <rPr>
        <rFont val="Aptos Narrow"/>
        <b/>
        <sz val="11"/>
      </rPr>
      <t>Method: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Plot p/z vs cumulative production (Gp)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Extrapolate line to p/z = 0 to find OGIP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Slope indicates reservoir behavior</t>
    </r>
  </si>
  <si>
    <t>Category</t>
  </si>
  <si>
    <t>Material Balance Equation</t>
  </si>
  <si>
    <t>Type</t>
  </si>
  <si>
    <t>worksheet</t>
  </si>
  <si>
    <t>Tags</t>
  </si>
  <si>
    <t>MBE, gas, pz-plot, ogip, volumetric</t>
  </si>
  <si>
    <t>Website</t>
  </si>
  <si>
    <t>petroleumoffice.com</t>
  </si>
  <si>
    <t>Academic Program</t>
  </si>
  <si>
    <t>petroleumoffice.com/academics</t>
  </si>
  <si>
    <t>Initial Conditions</t>
  </si>
  <si>
    <t>Initial Pressure (Pi)</t>
  </si>
  <si>
    <t>psia</t>
  </si>
  <si>
    <t>Initial Z-factor (Zi)</t>
  </si>
  <si>
    <t>-</t>
  </si>
  <si>
    <t>Initial p/z</t>
  </si>
  <si>
    <t>psi</t>
  </si>
  <si>
    <t>Abandonment Pressure</t>
  </si>
  <si>
    <t>Z at Abandonment</t>
  </si>
  <si>
    <t>_1E9</t>
  </si>
  <si>
    <t>(scf/Bscf conversion)</t>
  </si>
  <si>
    <t>Production History</t>
  </si>
  <si>
    <t>Time (years)</t>
  </si>
  <si>
    <t>Pressure (psia)</t>
  </si>
  <si>
    <t>Z-factor</t>
  </si>
  <si>
    <t>Gp (Bscf)</t>
  </si>
  <si>
    <t>p/z Analysis</t>
  </si>
  <si>
    <t>p/z (psi)</t>
  </si>
  <si>
    <t>OGIP Estimate (Bscf)</t>
  </si>
  <si>
    <t>RF (fraction)</t>
  </si>
  <si>
    <t>Summary</t>
  </si>
  <si>
    <t>OGIP (average)</t>
  </si>
  <si>
    <t>Bscf</t>
  </si>
  <si>
    <t>Ultimate RF</t>
  </si>
  <si>
    <t>fraction</t>
  </si>
  <si>
    <t>Recoverable Reserves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</si>
</sst>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gas.pz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30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4500</v>
      </c>
      <c r="C3" s="0" t="s">
        <v>18</v>
      </c>
    </row>
    <row r="4">
      <c r="A4" s="0" t="s">
        <v>19</v>
      </c>
      <c r="B4" s="0">
        <v>0.92</v>
      </c>
      <c r="C4" s="0" t="s">
        <v>20</v>
      </c>
    </row>
    <row r="5">
      <c r="A5" s="0" t="s">
        <v>21</v>
      </c>
      <c r="B5" s="0">
        <f>PO.MBE.Gas.Pz($B$3,$B$4)</f>
        <v>4891.304347826087</v>
      </c>
      <c r="C5" s="0" t="s">
        <v>22</v>
      </c>
    </row>
    <row r="6">
      <c r="A6" s="0" t="s">
        <v>23</v>
      </c>
      <c r="B6" s="0">
        <v>500</v>
      </c>
      <c r="C6" s="0" t="s">
        <v>18</v>
      </c>
    </row>
    <row r="7">
      <c r="A7" s="0" t="s">
        <v>24</v>
      </c>
      <c r="B7" s="0">
        <v>0.98</v>
      </c>
      <c r="C7" s="0" t="s">
        <v>20</v>
      </c>
    </row>
    <row r="8">
      <c r="A8" s="0" t="s">
        <v>25</v>
      </c>
      <c r="B8" s="0">
        <v>1000000000</v>
      </c>
      <c r="C8" s="0" t="s">
        <v>26</v>
      </c>
    </row>
    <row r="9">
      <c r="A9" s="0" t="s">
        <v>27</v>
      </c>
    </row>
    <row r="10">
      <c r="A10" s="0" t="s">
        <v>28</v>
      </c>
      <c r="B10" s="0" t="s">
        <v>29</v>
      </c>
      <c r="C10" s="0" t="s">
        <v>30</v>
      </c>
      <c r="D10" s="0" t="s">
        <v>31</v>
      </c>
    </row>
    <row r="11">
      <c r="A11" s="0">
        <v>0</v>
      </c>
      <c r="B11" s="0">
        <v>4500</v>
      </c>
      <c r="C11" s="0">
        <v>0.92</v>
      </c>
      <c r="D11" s="0">
        <v>0</v>
      </c>
    </row>
    <row r="12">
      <c r="A12" s="0">
        <v>1</v>
      </c>
      <c r="B12" s="0">
        <v>4200</v>
      </c>
      <c r="C12" s="0">
        <v>0.925</v>
      </c>
      <c r="D12" s="0">
        <v>5.5</v>
      </c>
    </row>
    <row r="13">
      <c r="A13" s="0">
        <v>2</v>
      </c>
      <c r="B13" s="0">
        <v>3900</v>
      </c>
      <c r="C13" s="0">
        <v>0.935</v>
      </c>
      <c r="D13" s="0">
        <v>11.2</v>
      </c>
    </row>
    <row r="14">
      <c r="A14" s="0">
        <v>3</v>
      </c>
      <c r="B14" s="0">
        <v>3600</v>
      </c>
      <c r="C14" s="0">
        <v>0.945</v>
      </c>
      <c r="D14" s="0">
        <v>17</v>
      </c>
    </row>
    <row r="15">
      <c r="A15" s="0">
        <v>4</v>
      </c>
      <c r="B15" s="0">
        <v>3300</v>
      </c>
      <c r="C15" s="0">
        <v>0.955</v>
      </c>
      <c r="D15" s="0">
        <v>22.5</v>
      </c>
    </row>
    <row r="16">
      <c r="A16" s="0">
        <v>5</v>
      </c>
      <c r="B16" s="0">
        <v>3000</v>
      </c>
      <c r="C16" s="0">
        <v>0.965</v>
      </c>
      <c r="D16" s="0">
        <v>28</v>
      </c>
    </row>
    <row r="18">
      <c r="A18" s="0" t="s">
        <v>32</v>
      </c>
    </row>
    <row r="19">
      <c r="A19" s="0" t="s">
        <v>28</v>
      </c>
      <c r="B19" s="0" t="s">
        <v>33</v>
      </c>
      <c r="C19" s="0" t="s">
        <v>34</v>
      </c>
      <c r="D19" s="0" t="s">
        <v>35</v>
      </c>
    </row>
    <row r="20">
      <c r="A20" s="0">
        <v>0</v>
      </c>
      <c r="B20" s="0">
        <f>PO.MBE.Gas.Pz(B11,C11)</f>
        <v>4891.304347826087</v>
      </c>
      <c r="C20" s="0" t="s">
        <v>20</v>
      </c>
      <c r="D20" s="0">
        <v>0</v>
      </c>
    </row>
    <row r="21">
      <c r="A21" s="0">
        <v>1</v>
      </c>
      <c r="B21" s="0">
        <f>PO.MBE.Gas.Pz(B12,C12)</f>
        <v>4540.54054054054</v>
      </c>
      <c r="C21" s="0">
        <f>PO.MBE.Gas.OGIP(B12,C12,$B$3,$B$4,D12*$B$8)/$B$8</f>
        <v>76.69597989949735</v>
      </c>
      <c r="D21" s="0">
        <f>PO.MBE.Gas.RF(C21*$B$8,D12*$B$8)</f>
        <v>0.07171171171171184</v>
      </c>
    </row>
    <row r="22">
      <c r="A22" s="0">
        <v>2</v>
      </c>
      <c r="B22" s="0">
        <f>PO.MBE.Gas.Pz(B13,C13)</f>
        <v>4171.122994652406</v>
      </c>
      <c r="C22" s="0">
        <f>PO.MBE.Gas.OGIP(B13,C13,$B$3,$B$4,D13*$B$8)/$B$8</f>
        <v>76.06779661016948</v>
      </c>
      <c r="D22" s="0">
        <f>PO.MBE.Gas.RF(C22*$B$8,D13*$B$8)</f>
        <v>0.1472370766488414</v>
      </c>
    </row>
    <row r="23">
      <c r="A23" s="0">
        <v>3</v>
      </c>
      <c r="B23" s="0">
        <f>PO.MBE.Gas.Pz(B14,C14)</f>
        <v>3809.5238095238096</v>
      </c>
      <c r="C23" s="0">
        <f>PO.MBE.Gas.OGIP(B14,C14,$B$3,$B$4,D14*$B$8)/$B$8</f>
        <v>76.86602870813398</v>
      </c>
      <c r="D23" s="0">
        <f>PO.MBE.Gas.RF(C23*$B$8,D14*$B$8)</f>
        <v>0.22116402116402112</v>
      </c>
    </row>
    <row r="24">
      <c r="A24" s="0">
        <v>4</v>
      </c>
      <c r="B24" s="0">
        <f>PO.MBE.Gas.Pz(B15,C15)</f>
        <v>3455.497382198953</v>
      </c>
      <c r="C24" s="0">
        <f>PO.MBE.Gas.OGIP(B15,C15,$B$3,$B$4,D15*$B$8)/$B$8</f>
        <v>76.64982164090368</v>
      </c>
      <c r="D24" s="0">
        <f>PO.MBE.Gas.RF(C24*$B$8,D15*$B$8)</f>
        <v>0.29354275741710295</v>
      </c>
    </row>
    <row r="25">
      <c r="A25" s="0">
        <v>5</v>
      </c>
      <c r="B25" s="0">
        <f>PO.MBE.Gas.Pz(B16,C16)</f>
        <v>3108.8082901554403</v>
      </c>
      <c r="C25" s="0">
        <f>PO.MBE.Gas.OGIP(B16,C16,$B$3,$B$4,D16*$B$8)/$B$8</f>
        <v>76.83412322274881</v>
      </c>
      <c r="D25" s="0">
        <f>PO.MBE.Gas.RF(C25*$B$8,D16*$B$8)</f>
        <v>0.3644214162348878</v>
      </c>
    </row>
    <row r="27">
      <c r="A27" s="0" t="s">
        <v>36</v>
      </c>
    </row>
    <row r="28">
      <c r="A28" s="0" t="s">
        <v>37</v>
      </c>
      <c r="B28" s="0">
        <f>AVERAGE(C21:C25)</f>
        <v>76.62275001629067</v>
      </c>
      <c r="C28" s="0" t="s">
        <v>38</v>
      </c>
    </row>
    <row r="29">
      <c r="A29" s="0" t="s">
        <v>39</v>
      </c>
      <c r="B29" s="0">
        <f>PO.MBE.Gas.URF($B$3,$B$4,$B$6,$B$7)</f>
        <v>0.8956916099773242</v>
      </c>
      <c r="C29" s="0" t="s">
        <v>40</v>
      </c>
    </row>
    <row r="30">
      <c r="A30" s="0" t="s">
        <v>41</v>
      </c>
      <c r="B30" s="0">
        <f>B28*B29</f>
        <v>68.63035432298143</v>
      </c>
      <c r="C30" s="0" t="s">
        <v>38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Reservoir p/z Analysis</dc:title>
  <dc:subject>Perform p/z analysis for gas reservoirs to estimate OGIP (Original Gas in Place). The p/z vs Gp plot is linear for volumetric depletion, with x-intercept = OGIP.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