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definedNames>
    <definedName name="cf" comment="Formation compressibility, 1/psi">Blueprint!$B$7</definedName>
    <definedName name="cw" comment="Water compressibility, 1/psi">Blueprint!$B$6</definedName>
    <definedName name="Pi" comment="Initial reservoir pressure, psia">Blueprint!$B$3</definedName>
    <definedName name="Sw" comment="Water saturation, fraction">Blueprint!$B$8</definedName>
    <definedName name="T" comment="Reservoir temperature, degF">Blueprint!$B$5</definedName>
    <definedName name="zi" comment="Initial gas Z-factor">Blueprint!$B$4</definedName>
  </definedNames>
  <calcPr fullCalcOnLoad="1" fullPrecision="1"/>
</workbook>
</file>

<file path=xl/sharedStrings.xml><?xml version="1.0" encoding="utf-8"?>
<sst xmlns="http://schemas.openxmlformats.org/spreadsheetml/2006/main" count="50" uniqueCount="50">
  <si>
    <t>Id</t>
  </si>
  <si>
    <t>po.mbe.gas.geopressured</t>
  </si>
  <si>
    <t>Name</t>
  </si>
  <si>
    <t>Geopressured Gas p/z Analysis</t>
  </si>
  <si>
    <t>Description</t>
  </si>
  <si>
    <r>
      <rPr>
        <rFont val="Aptos Narrow"/>
        <sz val="11"/>
      </rPr>
      <t>Compare standard vs modified p/z analysis for geopressured (abnormally pressured) gas reservoirs. Standard p/z overestimates OGIP because it ignores formation and water compressibility. The modified p/z method corrects for this, producing a straight line even for geopressured reservoirs.</t>
    </r>
    <r>
      <rPr>
        <rFont val="Aptos Narrow"/>
        <sz val="11"/>
      </rPr>
      <t xml:space="preserve">_x000A_</t>
    </r>
    <r>
      <rPr>
        <rFont val="Aptos Narrow"/>
        <b/>
        <sz val="11"/>
      </rPr>
      <t>Diagnostic:</t>
    </r>
    <r>
      <rPr>
        <rFont val="Aptos Narrow"/>
        <sz val="11"/>
      </rPr>
      <t xml:space="preserve"> If standard OGIP estimates decrease with each pressure step, the reservoir is likely geopressured and needs the modified method.</t>
    </r>
  </si>
  <si>
    <t>Category</t>
  </si>
  <si>
    <t>Material Balance Equation</t>
  </si>
  <si>
    <t>Type</t>
  </si>
  <si>
    <t>worksheet</t>
  </si>
  <si>
    <t>Tags</t>
  </si>
  <si>
    <t>MBE, gas, geopressured, modified-pz, overpressured, compressibility, OGIP</t>
  </si>
  <si>
    <t>Workflow</t>
  </si>
  <si>
    <t xml:space="preserve">- **Inputs**: Initial conditions (Pi, zi, T), rock/fluid properties (cw, cf, Sw), production history (P, Z, Gp)
- **Step 1**: Compute Bg and effective compressibility (ce) at each pressure step
- **Step 2**: Calculate standard p/z and modified p/z at each step
- **Step 3**: Estimate OGIP using both standard and modified methods
- **Output**: Standard OGIP (decreasing = geopressured) vs Modified OGIP (stable = correct)</t>
  </si>
  <si>
    <t>Website</t>
  </si>
  <si>
    <t>petroleumoffice.com</t>
  </si>
  <si>
    <t>Academic Program</t>
  </si>
  <si>
    <t>petroleumoffice.com/academics</t>
  </si>
  <si>
    <t>Reservoir Properties</t>
  </si>
  <si>
    <t>Initial Pressure (Pi)</t>
  </si>
  <si>
    <t>psia</t>
  </si>
  <si>
    <t>Initial Z-factor (zi)</t>
  </si>
  <si>
    <t>Temperature (T)</t>
  </si>
  <si>
    <t>degF</t>
  </si>
  <si>
    <t>Water Compress. (cw)</t>
  </si>
  <si>
    <t>1/psi</t>
  </si>
  <si>
    <t>Formation Compress. (cf)</t>
  </si>
  <si>
    <t>Water Saturation (Sw)</t>
  </si>
  <si>
    <t>fraction</t>
  </si>
  <si>
    <t>_1E9</t>
  </si>
  <si>
    <t>(scf/Bscf)</t>
  </si>
  <si>
    <t>Initial p/z</t>
  </si>
  <si>
    <t>psi</t>
  </si>
  <si>
    <t>Production History &amp; Analysis</t>
  </si>
  <si>
    <t>P (psia)</t>
  </si>
  <si>
    <t>Z</t>
  </si>
  <si>
    <t>Gp (Bscf)</t>
  </si>
  <si>
    <t>Bg (RB/scf)</t>
  </si>
  <si>
    <t>ce (1/psi)</t>
  </si>
  <si>
    <t>p/z (psi)</t>
  </si>
  <si>
    <t>mod p/z (psi)</t>
  </si>
  <si>
    <t>OGIP std (Bscf)</t>
  </si>
  <si>
    <t>Modified OGIP</t>
  </si>
  <si>
    <t>OGIP mod (Bscf)</t>
  </si>
  <si>
    <t>Summary</t>
  </si>
  <si>
    <t>Avg Standard OGIP</t>
  </si>
  <si>
    <t>Bscf</t>
  </si>
  <si>
    <t>Avg Modified OGIP</t>
  </si>
  <si>
    <t>Overestimate</t>
  </si>
  <si>
    <t>%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</si>
</sst>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gas.geopressured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10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 t="s">
        <v>12</v>
      </c>
      <c r="B7" s="2" t="s">
        <v>13</v>
      </c>
    </row>
    <row r="8">
      <c r="A8" s="1"/>
    </row>
    <row r="9">
      <c r="A9" s="1" t="s">
        <v>14</v>
      </c>
      <c r="B9" s="3" t="s">
        <v>15</v>
      </c>
    </row>
    <row r="10">
      <c r="A10" s="1" t="s">
        <v>16</v>
      </c>
      <c r="B10" s="3" t="s">
        <v>17</v>
      </c>
    </row>
  </sheetData>
  <hyperlinks>
    <hyperlink ref="B1" r:id="rId1"/>
    <hyperlink ref="B9" r:id="rId2"/>
    <hyperlink ref="B10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H28"/>
  <sheetViews>
    <sheetView workbookViewId="0"/>
  </sheetViews>
  <sheetFormatPr defaultRowHeight="15"/>
  <sheetData>
    <row r="1">
      <c r="A1" s="0" t="s">
        <v>3</v>
      </c>
    </row>
    <row r="2">
      <c r="A2" s="0" t="s">
        <v>18</v>
      </c>
    </row>
    <row r="3">
      <c r="A3" s="0" t="s">
        <v>19</v>
      </c>
      <c r="B3" s="0">
        <v>9500</v>
      </c>
      <c r="C3" s="0" t="s">
        <v>20</v>
      </c>
    </row>
    <row r="4">
      <c r="A4" s="0" t="s">
        <v>21</v>
      </c>
      <c r="B4" s="0">
        <v>1.35</v>
      </c>
    </row>
    <row r="5">
      <c r="A5" s="0" t="s">
        <v>22</v>
      </c>
      <c r="B5" s="0">
        <v>280</v>
      </c>
      <c r="C5" s="0" t="s">
        <v>23</v>
      </c>
    </row>
    <row r="6">
      <c r="A6" s="0" t="s">
        <v>24</v>
      </c>
      <c r="B6" s="0">
        <v>3E-06</v>
      </c>
      <c r="C6" s="0" t="s">
        <v>25</v>
      </c>
    </row>
    <row r="7">
      <c r="A7" s="0" t="s">
        <v>26</v>
      </c>
      <c r="B7" s="0">
        <v>1.5E-05</v>
      </c>
      <c r="C7" s="0" t="s">
        <v>25</v>
      </c>
    </row>
    <row r="8">
      <c r="A8" s="0" t="s">
        <v>27</v>
      </c>
      <c r="B8" s="0">
        <v>0.3</v>
      </c>
      <c r="C8" s="0" t="s">
        <v>28</v>
      </c>
    </row>
    <row r="9">
      <c r="A9" s="0" t="s">
        <v>29</v>
      </c>
      <c r="B9" s="0">
        <v>1000000000</v>
      </c>
      <c r="C9" s="0" t="s">
        <v>30</v>
      </c>
    </row>
    <row r="10">
      <c r="A10" s="0" t="s">
        <v>31</v>
      </c>
      <c r="B10" s="0">
        <f>PO.MBE.Gas.Pz($B$3,$B$4)</f>
        <v>7037.0370370370365</v>
      </c>
      <c r="C10" s="0" t="s">
        <v>32</v>
      </c>
    </row>
    <row r="13">
      <c r="A13" s="0" t="s">
        <v>33</v>
      </c>
    </row>
    <row r="14">
      <c r="A14" s="0" t="s">
        <v>34</v>
      </c>
      <c r="B14" s="0" t="s">
        <v>35</v>
      </c>
      <c r="C14" s="0" t="s">
        <v>36</v>
      </c>
      <c r="D14" s="0" t="s">
        <v>37</v>
      </c>
      <c r="E14" s="0" t="s">
        <v>38</v>
      </c>
      <c r="F14" s="0" t="s">
        <v>39</v>
      </c>
      <c r="G14" s="0" t="s">
        <v>40</v>
      </c>
      <c r="H14" s="0" t="s">
        <v>41</v>
      </c>
    </row>
    <row r="15">
      <c r="A15" s="0">
        <v>8500</v>
      </c>
      <c r="B15" s="0">
        <v>1.28</v>
      </c>
      <c r="C15" s="0">
        <v>7.8</v>
      </c>
      <c r="D15" s="0">
        <f>0.00504*B15*($B$5+460)/A15</f>
        <v>0.0005616338823529412</v>
      </c>
      <c r="E15" s="0">
        <f>PO.MBE.Ce.Geopressured($B$6,$B$7,$B$8,0,D15)</f>
        <v>2.2714285714285716E-05</v>
      </c>
      <c r="F15" s="0">
        <f>PO.MBE.Gas.Pz(A15,B15)</f>
        <v>6640.625</v>
      </c>
      <c r="G15" s="0">
        <f>PO.MBE.Gas.ModPz(A15,B15,$B$3,E15)</f>
        <v>6489.787946428572</v>
      </c>
      <c r="H15" s="0">
        <f>PO.MBE.Gas.OGIP(A15,B15,$B$3,$B$4,C15*$B$9)/$B$9</f>
        <v>138.46423357664253</v>
      </c>
    </row>
    <row r="16">
      <c r="A16" s="0">
        <v>7500</v>
      </c>
      <c r="B16" s="0">
        <v>1.2</v>
      </c>
      <c r="C16" s="0">
        <v>15.2</v>
      </c>
      <c r="D16" s="0">
        <f>0.00504*B16*($B$5+460)/A16</f>
        <v>0.0005967360000000001</v>
      </c>
      <c r="E16" s="0">
        <f>PO.MBE.Ce.Geopressured($B$6,$B$7,$B$8,0,D16)</f>
        <v>2.2714285714285716E-05</v>
      </c>
      <c r="F16" s="0">
        <f>PO.MBE.Gas.Pz(A16,B16)</f>
        <v>6250</v>
      </c>
      <c r="G16" s="0">
        <f>PO.MBE.Gas.ModPz(A16,B16,$B$3,E16)</f>
        <v>5966.071428571429</v>
      </c>
      <c r="H16" s="0">
        <f>PO.MBE.Gas.OGIP(A16,B16,$B$3,$B$4,C16*$B$9)/$B$9</f>
        <v>135.90588235294126</v>
      </c>
    </row>
    <row r="17">
      <c r="A17" s="0">
        <v>6500</v>
      </c>
      <c r="B17" s="0">
        <v>1.12</v>
      </c>
      <c r="C17" s="0">
        <v>23.2</v>
      </c>
      <c r="D17" s="0">
        <f>0.00504*B17*($B$5+460)/A17</f>
        <v>0.0006426387692307693</v>
      </c>
      <c r="E17" s="0">
        <f>PO.MBE.Ce.Geopressured($B$6,$B$7,$B$8,0,D17)</f>
        <v>2.2714285714285716E-05</v>
      </c>
      <c r="F17" s="0">
        <f>PO.MBE.Gas.Pz(A17,B17)</f>
        <v>5803.571428571428</v>
      </c>
      <c r="G17" s="0">
        <f>PO.MBE.Gas.ModPz(A17,B17,$B$3,E17)</f>
        <v>5408.099489795918</v>
      </c>
      <c r="H17" s="0">
        <f>PO.MBE.Gas.OGIP(A17,B17,$B$3,$B$4,C17*$B$9)/$B$9</f>
        <v>132.35817694369976</v>
      </c>
    </row>
    <row r="18">
      <c r="A18" s="0">
        <v>5500</v>
      </c>
      <c r="B18" s="0">
        <v>1.04</v>
      </c>
      <c r="C18" s="0">
        <v>31.7</v>
      </c>
      <c r="D18" s="0">
        <f>0.00504*B18*($B$5+460)/A18</f>
        <v>0.0007052334545454546</v>
      </c>
      <c r="E18" s="0">
        <f>PO.MBE.Ce.Geopressured($B$6,$B$7,$B$8,0,D18)</f>
        <v>2.2714285714285716E-05</v>
      </c>
      <c r="F18" s="0">
        <f>PO.MBE.Gas.Pz(A18,B18)</f>
        <v>5288.461538461538</v>
      </c>
      <c r="G18" s="0">
        <f>PO.MBE.Gas.ModPz(A18,B18,$B$3,E18)</f>
        <v>4807.9670329670325</v>
      </c>
      <c r="H18" s="0">
        <f>PO.MBE.Gas.OGIP(A18,B18,$B$3,$B$4,C18*$B$9)/$B$9</f>
        <v>127.57474541751529</v>
      </c>
    </row>
    <row r="19">
      <c r="A19" s="0">
        <v>4500</v>
      </c>
      <c r="B19" s="0">
        <v>0.96</v>
      </c>
      <c r="C19" s="0">
        <v>41</v>
      </c>
      <c r="D19" s="0">
        <f>0.00504*B19*($B$5+460)/A19</f>
        <v>0.0007956479999999999</v>
      </c>
      <c r="E19" s="0">
        <f>PO.MBE.Ce.Geopressured($B$6,$B$7,$B$8,0,D19)</f>
        <v>2.2714285714285716E-05</v>
      </c>
      <c r="F19" s="0">
        <f>PO.MBE.Gas.Pz(A19,B19)</f>
        <v>4687.5</v>
      </c>
      <c r="G19" s="0">
        <f>PO.MBE.Gas.ModPz(A19,B19,$B$3,E19)</f>
        <v>4155.133928571428</v>
      </c>
      <c r="H19" s="0">
        <f>PO.MBE.Gas.OGIP(A19,B19,$B$3,$B$4,C19*$B$9)/$B$9</f>
        <v>122.79802955665026</v>
      </c>
    </row>
    <row r="21">
      <c r="A21" s="0" t="s">
        <v>42</v>
      </c>
    </row>
    <row r="22">
      <c r="A22" s="0" t="s">
        <v>43</v>
      </c>
      <c r="B22" s="0" t="s">
        <v>43</v>
      </c>
      <c r="C22" s="0" t="s">
        <v>43</v>
      </c>
      <c r="D22" s="0" t="s">
        <v>43</v>
      </c>
      <c r="E22" s="0" t="s">
        <v>43</v>
      </c>
    </row>
    <row r="23">
      <c r="A23" s="0">
        <f>PO.MBE.Gas.ModOGIP(A15,B15,$B$3,$B$4,C15*$B$9,E15)/$B$9</f>
        <v>100.29964385662124</v>
      </c>
      <c r="B23" s="0">
        <f>PO.MBE.Gas.ModOGIP(A16,B16,$B$3,$B$4,C16*$B$9,E16)/$B$9</f>
        <v>99.87525473970246</v>
      </c>
      <c r="C23" s="0">
        <f>PO.MBE.Gas.ModOGIP(A17,B17,$B$3,$B$4,C17*$B$9,E17)/$B$9</f>
        <v>100.2243821660115</v>
      </c>
      <c r="D23" s="0">
        <f>PO.MBE.Gas.ModOGIP(A18,B18,$B$3,$B$4,C18*$B$9,E18)/$B$9</f>
        <v>100.07495218488813</v>
      </c>
      <c r="E23" s="0">
        <f>PO.MBE.Gas.ModOGIP(A19,B19,$B$3,$B$4,C19*$B$9,E19)/$B$9</f>
        <v>100.11388574133306</v>
      </c>
    </row>
    <row r="25">
      <c r="A25" s="0" t="s">
        <v>44</v>
      </c>
    </row>
    <row r="26">
      <c r="A26" s="0" t="s">
        <v>45</v>
      </c>
      <c r="B26" s="0">
        <f>AVERAGE(H15:H19)</f>
        <v>131.42021356948982</v>
      </c>
      <c r="C26" s="0" t="s">
        <v>46</v>
      </c>
    </row>
    <row r="27">
      <c r="A27" s="0" t="s">
        <v>47</v>
      </c>
      <c r="B27" s="0">
        <f>AVERAGE(A23:E23)</f>
        <v>100.11762373771128</v>
      </c>
      <c r="C27" s="0" t="s">
        <v>46</v>
      </c>
    </row>
    <row r="28">
      <c r="A28" s="0" t="s">
        <v>48</v>
      </c>
      <c r="B28" s="0">
        <f>(B26-B27)/B27*100</f>
        <v>31.265813812945897</v>
      </c>
      <c r="C28" s="0" t="s">
        <v>49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Geopressured Gas p/z Analysis</dc:title>
  <dc:subject>Compare standard vs modified p/z analysis for geopressured (abnormally pressured) gas reservoirs. Standard p/z overestimates OGIP because it ignores formation and water compressibility. The modified p/z method corrects for this, producing a straight line even for geopressured reservoirs.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