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bout" sheetId="1" r:id="rId1"/>
    <sheet name="Blueprint" sheetId="2" r:id="rId3"/>
  </sheets>
  <calcPr fullCalcOnLoad="1" fullPrecision="1"/>
</workbook>
</file>

<file path=xl/sharedStrings.xml><?xml version="1.0" encoding="utf-8"?>
<sst xmlns="http://schemas.openxmlformats.org/spreadsheetml/2006/main" count="47" uniqueCount="47">
  <si>
    <t>Id</t>
  </si>
  <si>
    <t>po.mbe.expansion.terms</t>
  </si>
  <si>
    <t>Name</t>
  </si>
  <si>
    <t>Material Balance Expansion Terms</t>
  </si>
  <si>
    <t>Description</t>
  </si>
  <si>
    <r>
      <rPr>
        <rFont val="Aptos Narrow"/>
        <sz val="11"/>
      </rPr>
      <t>Calculate material balance expansion terms for oil reservoir analysis. These terms quantify fluid and rock expansion as pressure drops during production.</t>
    </r>
    <r>
      <rPr>
        <rFont val="Aptos Narrow"/>
        <sz val="11"/>
      </rPr>
      <t xml:space="preserve">_x000A_</t>
    </r>
    <r>
      <rPr>
        <rFont val="Aptos Narrow"/>
        <b/>
        <sz val="11"/>
      </rPr>
      <t>Expansion Components: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Eo</t>
    </r>
    <r>
      <rPr>
        <rFont val="Aptos Narrow"/>
        <sz val="11"/>
      </rPr>
      <t>: Oil + dissolved gas expansion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Eg</t>
    </r>
    <r>
      <rPr>
        <rFont val="Aptos Narrow"/>
        <sz val="11"/>
      </rPr>
      <t>: Gas cap expansion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Efw</t>
    </r>
    <r>
      <rPr>
        <rFont val="Aptos Narrow"/>
        <sz val="11"/>
      </rPr>
      <t>: Formation/water expansion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Et</t>
    </r>
    <r>
      <rPr>
        <rFont val="Aptos Narrow"/>
        <sz val="11"/>
      </rPr>
      <t>: Total expansion = Eo + m</t>
    </r>
    <r>
      <rPr>
        <rFont val="Aptos Narrow"/>
        <sz val="11"/>
      </rPr>
      <t>*</t>
    </r>
    <r>
      <rPr>
        <rFont val="Aptos Narrow"/>
        <sz val="11"/>
      </rPr>
      <t>Eg + Efw</t>
    </r>
  </si>
  <si>
    <t>Category</t>
  </si>
  <si>
    <t>Material Balance Equation</t>
  </si>
  <si>
    <t>Type</t>
  </si>
  <si>
    <t>worksheet</t>
  </si>
  <si>
    <t>Tags</t>
  </si>
  <si>
    <t>MBE, expansion, eo, eg, efw, Havlena-Odeh</t>
  </si>
  <si>
    <t>Website</t>
  </si>
  <si>
    <t>petroleumoffice.com</t>
  </si>
  <si>
    <t>Academic Program</t>
  </si>
  <si>
    <t>petroleumoffice.com/academics</t>
  </si>
  <si>
    <t>Initial Conditions</t>
  </si>
  <si>
    <t>Initial Pressure (Pi)</t>
  </si>
  <si>
    <t>psia</t>
  </si>
  <si>
    <t>Boi</t>
  </si>
  <si>
    <t>RB/STB</t>
  </si>
  <si>
    <t>Rsi</t>
  </si>
  <si>
    <t>scf/STB</t>
  </si>
  <si>
    <t>Bgi</t>
  </si>
  <si>
    <t>RB/scf</t>
  </si>
  <si>
    <t>m (gas cap ratio)</t>
  </si>
  <si>
    <t>-</t>
  </si>
  <si>
    <t>Swc (connate water)</t>
  </si>
  <si>
    <t>fraction</t>
  </si>
  <si>
    <t>cw (water compressibility)</t>
  </si>
  <si>
    <t>1/psi</t>
  </si>
  <si>
    <t>cf (rock compressibility)</t>
  </si>
  <si>
    <t>PVT at Various Pressures</t>
  </si>
  <si>
    <t>Pressure (psia)</t>
  </si>
  <si>
    <t>Bo (RB/STB)</t>
  </si>
  <si>
    <t>Rs (scf/STB)</t>
  </si>
  <si>
    <t>Gas FVF at Various Pressures</t>
  </si>
  <si>
    <t>Bg (RB/scf)</t>
  </si>
  <si>
    <t>Expansion Term Calculation</t>
  </si>
  <si>
    <t>Eo (RB/STB)</t>
  </si>
  <si>
    <t>Eg (RB/STB)</t>
  </si>
  <si>
    <t>Formation/Water Expansion</t>
  </si>
  <si>
    <t>dP (psi)</t>
  </si>
  <si>
    <t>Efw (RB/STB)</t>
  </si>
  <si>
    <t>Total Expansion &amp; Two-Phase FVF</t>
  </si>
  <si>
    <t>Et (RB/STB)</t>
  </si>
  <si>
    <t>Bt (RB/STB)</t>
  </si>
</sst>
</file>

<file path=xl/styles.xml><?xml version="1.0" encoding="utf-8"?>
<styleSheet xmlns="http://schemas.openxmlformats.org/spreadsheetml/2006/main">
  <numFmts count="0"/>
  <fonts count="3">
    <font>
      <sz val="11"/>
      <name val="Aptos Narrow"/>
    </font>
    <font>
      <u/>
      <sz val="11"/>
      <color rgb="FF0000FF"/>
      <name val="Aptos Narrow"/>
    </font>
    <font>
      <b/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fontId="0" xfId="0"/>
    <xf numFmtId="0" fontId="2" applyFont="1" applyAlignment="1">
      <alignment horizontal="right" vertical="top"/>
    </xf>
    <xf numFmtId="0" fontId="0" xfId="0" applyAlignment="1">
      <alignment wrapText="1"/>
    </xf>
    <xf numFmtId="0" fontId="1" applyFont="1" applyAlignment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petroleumoffice.com/blueprint/po.mbe.expansion.terms" TargetMode="External"/><Relationship Id="rId2" Type="http://schemas.openxmlformats.org/officeDocument/2006/relationships/hyperlink" Target="https://petroleumoffice.com" TargetMode="External"/><Relationship Id="rId3" Type="http://schemas.openxmlformats.org/officeDocument/2006/relationships/hyperlink" Target="https://petroleumoffice.com/academics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B9"/>
  <sheetViews>
    <sheetView workbookViewId="0" tabSelected="1"/>
  </sheetViews>
  <sheetFormatPr defaultRowHeight="15"/>
  <cols>
    <col min="1" max="1" width="19.151641845703125" customWidth="1"/>
    <col min="2" max="2" width="80" customWidth="1" style="2"/>
  </cols>
  <sheetData>
    <row r="1">
      <c r="A1" s="1" t="s">
        <v>0</v>
      </c>
      <c r="B1" s="3" t="s">
        <v>1</v>
      </c>
    </row>
    <row r="2">
      <c r="A2" s="1" t="s">
        <v>2</v>
      </c>
      <c r="B2" s="2" t="s">
        <v>3</v>
      </c>
    </row>
    <row r="3">
      <c r="A3" s="1" t="s">
        <v>4</v>
      </c>
      <c r="B3" s="2" t="s">
        <v>5</v>
      </c>
    </row>
    <row r="4">
      <c r="A4" s="1" t="s">
        <v>6</v>
      </c>
      <c r="B4" s="2" t="s">
        <v>7</v>
      </c>
    </row>
    <row r="5">
      <c r="A5" s="1" t="s">
        <v>8</v>
      </c>
      <c r="B5" s="2" t="s">
        <v>9</v>
      </c>
    </row>
    <row r="6">
      <c r="A6" s="1" t="s">
        <v>10</v>
      </c>
      <c r="B6" s="2" t="s">
        <v>11</v>
      </c>
    </row>
    <row r="7">
      <c r="A7" s="1"/>
    </row>
    <row r="8">
      <c r="A8" s="1" t="s">
        <v>12</v>
      </c>
      <c r="B8" s="3" t="s">
        <v>13</v>
      </c>
    </row>
    <row r="9">
      <c r="A9" s="1" t="s">
        <v>14</v>
      </c>
      <c r="B9" s="3" t="s">
        <v>15</v>
      </c>
    </row>
  </sheetData>
  <hyperlinks>
    <hyperlink ref="B1" r:id="rId1"/>
    <hyperlink ref="B8" r:id="rId2"/>
    <hyperlink ref="B9" r:id="rId3"/>
  </hyperlinks>
  <headerFooter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C50"/>
  <sheetViews>
    <sheetView workbookViewId="0"/>
  </sheetViews>
  <sheetFormatPr defaultRowHeight="15"/>
  <sheetData>
    <row r="1">
      <c r="A1" s="0" t="s">
        <v>3</v>
      </c>
    </row>
    <row r="2">
      <c r="A2" s="0" t="s">
        <v>16</v>
      </c>
    </row>
    <row r="3">
      <c r="A3" s="0" t="s">
        <v>17</v>
      </c>
      <c r="B3" s="0">
        <v>4200</v>
      </c>
      <c r="C3" s="0" t="s">
        <v>18</v>
      </c>
    </row>
    <row r="4">
      <c r="A4" s="0" t="s">
        <v>19</v>
      </c>
      <c r="B4" s="0">
        <v>1.35</v>
      </c>
      <c r="C4" s="0" t="s">
        <v>20</v>
      </c>
    </row>
    <row r="5">
      <c r="A5" s="0" t="s">
        <v>21</v>
      </c>
      <c r="B5" s="0">
        <v>650</v>
      </c>
      <c r="C5" s="0" t="s">
        <v>22</v>
      </c>
    </row>
    <row r="6">
      <c r="A6" s="0" t="s">
        <v>23</v>
      </c>
      <c r="B6" s="0">
        <v>0.00095</v>
      </c>
      <c r="C6" s="0" t="s">
        <v>24</v>
      </c>
    </row>
    <row r="7">
      <c r="A7" s="0" t="s">
        <v>25</v>
      </c>
      <c r="B7" s="0">
        <v>0.3</v>
      </c>
      <c r="C7" s="0" t="s">
        <v>26</v>
      </c>
    </row>
    <row r="8">
      <c r="A8" s="0" t="s">
        <v>27</v>
      </c>
      <c r="B8" s="0">
        <v>0.25</v>
      </c>
      <c r="C8" s="0" t="s">
        <v>28</v>
      </c>
    </row>
    <row r="9">
      <c r="A9" s="0" t="s">
        <v>29</v>
      </c>
      <c r="B9" s="0">
        <v>3E-06</v>
      </c>
      <c r="C9" s="0" t="s">
        <v>30</v>
      </c>
    </row>
    <row r="10">
      <c r="A10" s="0" t="s">
        <v>31</v>
      </c>
      <c r="B10" s="0">
        <v>5E-06</v>
      </c>
      <c r="C10" s="0" t="s">
        <v>30</v>
      </c>
    </row>
    <row r="12">
      <c r="A12" s="0" t="s">
        <v>32</v>
      </c>
    </row>
    <row r="13">
      <c r="A13" s="0" t="s">
        <v>33</v>
      </c>
      <c r="B13" s="0" t="s">
        <v>34</v>
      </c>
      <c r="C13" s="0" t="s">
        <v>35</v>
      </c>
    </row>
    <row r="14">
      <c r="A14" s="0">
        <v>4200</v>
      </c>
      <c r="B14" s="0">
        <v>1.35</v>
      </c>
      <c r="C14" s="0">
        <v>650</v>
      </c>
    </row>
    <row r="15">
      <c r="A15" s="0">
        <v>3800</v>
      </c>
      <c r="B15" s="0">
        <v>1.34</v>
      </c>
      <c r="C15" s="0">
        <v>590</v>
      </c>
    </row>
    <row r="16">
      <c r="A16" s="0">
        <v>3400</v>
      </c>
      <c r="B16" s="0">
        <v>1.32</v>
      </c>
      <c r="C16" s="0">
        <v>530</v>
      </c>
    </row>
    <row r="17">
      <c r="A17" s="0">
        <v>3000</v>
      </c>
      <c r="B17" s="0">
        <v>1.295</v>
      </c>
      <c r="C17" s="0">
        <v>470</v>
      </c>
    </row>
    <row r="18">
      <c r="A18" s="0">
        <v>2600</v>
      </c>
      <c r="B18" s="0">
        <v>1.265</v>
      </c>
      <c r="C18" s="0">
        <v>410</v>
      </c>
    </row>
    <row r="19">
      <c r="A19" s="0">
        <v>2200</v>
      </c>
      <c r="B19" s="0">
        <v>1.23</v>
      </c>
      <c r="C19" s="0">
        <v>350</v>
      </c>
    </row>
    <row r="21">
      <c r="A21" s="0" t="s">
        <v>36</v>
      </c>
    </row>
    <row r="22">
      <c r="A22" s="0" t="s">
        <v>33</v>
      </c>
      <c r="B22" s="0" t="s">
        <v>37</v>
      </c>
    </row>
    <row r="23">
      <c r="A23" s="0">
        <v>4200</v>
      </c>
      <c r="B23" s="0">
        <v>0.00095</v>
      </c>
    </row>
    <row r="24">
      <c r="A24" s="0">
        <v>3800</v>
      </c>
      <c r="B24" s="0">
        <v>0.00105</v>
      </c>
    </row>
    <row r="25">
      <c r="A25" s="0">
        <v>3400</v>
      </c>
      <c r="B25" s="0">
        <v>0.00118</v>
      </c>
    </row>
    <row r="26">
      <c r="A26" s="0">
        <v>3000</v>
      </c>
      <c r="B26" s="0">
        <v>0.00135</v>
      </c>
    </row>
    <row r="27">
      <c r="A27" s="0">
        <v>2600</v>
      </c>
      <c r="B27" s="0">
        <v>0.00158</v>
      </c>
    </row>
    <row r="28">
      <c r="A28" s="0">
        <v>2200</v>
      </c>
      <c r="B28" s="0">
        <v>0.0019</v>
      </c>
    </row>
    <row r="30">
      <c r="A30" s="0" t="s">
        <v>38</v>
      </c>
    </row>
    <row r="31">
      <c r="A31" s="0" t="s">
        <v>33</v>
      </c>
      <c r="B31" s="0" t="s">
        <v>39</v>
      </c>
      <c r="C31" s="0" t="s">
        <v>40</v>
      </c>
    </row>
    <row r="32">
      <c r="A32" s="0">
        <v>4200</v>
      </c>
      <c r="B32" s="0">
        <f>PO.MBE.Exp.Eo(B14,$B$4,C14,$B$5,B23)</f>
        <v>0</v>
      </c>
      <c r="C32" s="0">
        <f>PO.MBE.Exp.Eg($B$4,B23,$B$6)</f>
        <v>0</v>
      </c>
    </row>
    <row r="33">
      <c r="A33" s="0">
        <v>3800</v>
      </c>
      <c r="B33" s="0">
        <f>PO.MBE.Exp.Eo(B15,$B$4,C15,$B$5,B24)</f>
        <v>0.05299999999999999</v>
      </c>
      <c r="C33" s="0">
        <f>PO.MBE.Exp.Eg($B$4,B24,$B$6)</f>
        <v>0.1421052631578946</v>
      </c>
    </row>
    <row r="34">
      <c r="A34" s="0">
        <v>3400</v>
      </c>
      <c r="B34" s="0">
        <f>PO.MBE.Exp.Eo(B16,$B$4,C16,$B$5,B25)</f>
        <v>0.11159999999999998</v>
      </c>
      <c r="C34" s="0">
        <f>PO.MBE.Exp.Eg($B$4,B25,$B$6)</f>
        <v>0.32684210526315804</v>
      </c>
    </row>
    <row r="35">
      <c r="A35" s="0">
        <v>3000</v>
      </c>
      <c r="B35" s="0">
        <f>PO.MBE.Exp.Eo(B17,$B$4,C17,$B$5,B26)</f>
        <v>0.18799999999999986</v>
      </c>
      <c r="C35" s="0">
        <f>PO.MBE.Exp.Eg($B$4,B26,$B$6)</f>
        <v>0.5684210526315789</v>
      </c>
    </row>
    <row r="36">
      <c r="A36" s="0">
        <v>2600</v>
      </c>
      <c r="B36" s="0">
        <f>PO.MBE.Exp.Eo(B18,$B$4,C18,$B$5,B27)</f>
        <v>0.2941999999999998</v>
      </c>
      <c r="C36" s="0">
        <f>PO.MBE.Exp.Eg($B$4,B27,$B$6)</f>
        <v>0.895263157894737</v>
      </c>
    </row>
    <row r="37">
      <c r="A37" s="0">
        <v>2200</v>
      </c>
      <c r="B37" s="0">
        <f>PO.MBE.Exp.Eo(B19,$B$4,C19,$B$5,B28)</f>
        <v>0.44999999999999984</v>
      </c>
      <c r="C37" s="0">
        <f>PO.MBE.Exp.Eg($B$4,B28,$B$6)</f>
        <v>1.35</v>
      </c>
    </row>
    <row r="39">
      <c r="A39" s="0" t="s">
        <v>41</v>
      </c>
    </row>
    <row r="40">
      <c r="A40" s="0" t="s">
        <v>33</v>
      </c>
      <c r="B40" s="0" t="s">
        <v>42</v>
      </c>
      <c r="C40" s="0" t="s">
        <v>43</v>
      </c>
    </row>
    <row r="41">
      <c r="A41" s="0">
        <v>4200</v>
      </c>
      <c r="B41" s="0">
        <f>$B$3-A41</f>
        <v>0</v>
      </c>
      <c r="C41" s="0">
        <f>PO.MBE.Exp.Efw($B$4,$B$9,$B$10,$B$8,$B$7,B41)</f>
        <v>0</v>
      </c>
    </row>
    <row r="42">
      <c r="A42" s="0">
        <v>3800</v>
      </c>
      <c r="B42" s="0">
        <f>$B$3-A42</f>
        <v>400</v>
      </c>
      <c r="C42" s="0">
        <f>PO.MBE.Exp.Efw($B$4,$B$9,$B$10,$B$8,$B$7,B42)</f>
        <v>0.005382000000000001</v>
      </c>
    </row>
    <row r="43">
      <c r="A43" s="0">
        <v>3400</v>
      </c>
      <c r="B43" s="0">
        <f>$B$3-A43</f>
        <v>800</v>
      </c>
      <c r="C43" s="0">
        <f>PO.MBE.Exp.Efw($B$4,$B$9,$B$10,$B$8,$B$7,B43)</f>
        <v>0.010764000000000003</v>
      </c>
    </row>
    <row r="44">
      <c r="A44" s="0">
        <v>3000</v>
      </c>
      <c r="B44" s="0">
        <f>$B$3-A44</f>
        <v>1200</v>
      </c>
      <c r="C44" s="0">
        <f>PO.MBE.Exp.Efw($B$4,$B$9,$B$10,$B$8,$B$7,B44)</f>
        <v>0.016146000000000004</v>
      </c>
    </row>
    <row r="46">
      <c r="A46" s="0" t="s">
        <v>44</v>
      </c>
    </row>
    <row r="47">
      <c r="A47" s="0" t="s">
        <v>33</v>
      </c>
      <c r="B47" s="0" t="s">
        <v>45</v>
      </c>
      <c r="C47" s="0" t="s">
        <v>46</v>
      </c>
    </row>
    <row r="48">
      <c r="A48" s="0">
        <v>3800</v>
      </c>
      <c r="B48" s="0">
        <f>PO.MBE.Exp.Et(B33,C33,C42,$B$7)</f>
        <v>0.10101357894736837</v>
      </c>
      <c r="C48" s="0">
        <f>PO.MBE.Exp.Bt(B15,C15,$B$5,B24)</f>
        <v>1.403</v>
      </c>
    </row>
    <row r="49">
      <c r="A49" s="0">
        <v>3400</v>
      </c>
      <c r="B49" s="0">
        <f>PO.MBE.Exp.Et(B34,C34,C43,$B$7)</f>
        <v>0.22041663157894736</v>
      </c>
      <c r="C49" s="0">
        <f>PO.MBE.Exp.Bt(B16,C16,$B$5,B25)</f>
        <v>1.4616</v>
      </c>
    </row>
    <row r="50">
      <c r="A50" s="0">
        <v>3000</v>
      </c>
      <c r="B50" s="0">
        <f>PO.MBE.Exp.Et(B35,C35,C44,$B$7)</f>
        <v>0.3746723157894735</v>
      </c>
      <c r="C50" s="0">
        <f>PO.MBE.Exp.Bt(B17,C17,$B$5,B26)</f>
        <v>1.538</v>
      </c>
    </row>
  </sheetData>
  <headerFooter/>
</worksheet>
</file>

<file path=EPPlusLicense.txt>This workbook was created with the EPPlus library, licensed to PetroleumOffice under the Polyform Noncommercial license, see https://polyformproject.org/licenses/noncommercial/1.0.0
For more information about EPPlus, see https://epplussoftware.com/

</file>

<file path=docProps/app.xml><?xml version="1.0" encoding="utf-8"?>
<Properties xmlns:vt="http://schemas.openxmlformats.org/officeDocument/2006/docPropsVTypes" xmlns="http://schemas.openxmlformats.org/officeDocument/2006/extended-properties">
  <Company>https://petroleumoffice.com</Company>
  <Application>EPPlus</Application>
  <AppVersion>8.4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Material Balance Expansion Terms</dc:title>
  <dc:subject>Calculate material balance expansion terms for oil reservoir analysis. These terms quantify fluid and rock expansion as pressure drops during production.</dc:subject>
  <cp:category>Material Balance Equation</cp:category>
  <cp:keywords>EPPlus noncommercial use</cp:keywords>
  <dc:creator>PetroleumOffice</dc:creator>
  <dc:description>This workbook has been created with EPPlus licensed to PetroleumOffice under The Polyform Noncommercial License: See https://polyformproject.org/licenses/noncommercial/1.0.0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