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text/plain" PartName="/EPPlusLicense.txt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bout" sheetId="1" r:id="rId1"/>
    <sheet name="Blueprint" sheetId="2" r:id="rId3"/>
  </sheets>
  <calcPr fullCalcOnLoad="1" fullPrecision="1"/>
</workbook>
</file>

<file path=xl/sharedStrings.xml><?xml version="1.0" encoding="utf-8"?>
<sst xmlns="http://schemas.openxmlformats.org/spreadsheetml/2006/main" count="43" uniqueCount="43">
  <si>
    <t>Id</t>
  </si>
  <si>
    <t>po.ipr.pi.calculation</t>
  </si>
  <si>
    <t>Name</t>
  </si>
  <si>
    <t>Productivity Index Calculation</t>
  </si>
  <si>
    <t>Description</t>
  </si>
  <si>
    <r>
      <rPr>
        <rFont val="Aptos Narrow"/>
        <sz val="11"/>
      </rPr>
      <t>Calculate well productivity index (PI) and understand the impact of skin damage. Also shows drainage radius and effective wellbore radius calculations.</t>
    </r>
    <r>
      <rPr>
        <rFont val="Aptos Narrow"/>
        <sz val="11"/>
      </rPr>
      <t xml:space="preserve">_x000A_</t>
    </r>
    <r>
      <rPr>
        <rFont val="Aptos Narrow"/>
        <b/>
        <sz val="11"/>
      </rPr>
      <t>Key Relationships: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sz val="11"/>
      </rPr>
      <t xml:space="preserve">PI = kh / (141.2 * Bo * Uo * </t>
    </r>
    <r>
      <rPr>
        <rFont val="Aptos Narrow"/>
        <sz val="11"/>
      </rPr>
      <t>[</t>
    </r>
    <r>
      <rPr>
        <rFont val="Aptos Narrow"/>
        <sz val="11"/>
      </rPr>
      <t>ln(re/rw) + s])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sz val="11"/>
      </rPr>
      <t>Higher skin reduces PI (damaged well)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sz val="11"/>
      </rPr>
      <t>Negative skin increases PI (stimulated well)</t>
    </r>
  </si>
  <si>
    <t>Category</t>
  </si>
  <si>
    <t>Inflow Performance Relationship</t>
  </si>
  <si>
    <t>Type</t>
  </si>
  <si>
    <t>worksheet</t>
  </si>
  <si>
    <t>Tags</t>
  </si>
  <si>
    <t>IPR, productivity, PI, Darcy, skin, damage</t>
  </si>
  <si>
    <t>Website</t>
  </si>
  <si>
    <t>petroleumoffice.com</t>
  </si>
  <si>
    <t>Academic Program</t>
  </si>
  <si>
    <t>petroleumoffice.com/academics</t>
  </si>
  <si>
    <t>Productivity Index Analysis</t>
  </si>
  <si>
    <t>Reservoir Properties</t>
  </si>
  <si>
    <t>Permeability</t>
  </si>
  <si>
    <t>md</t>
  </si>
  <si>
    <t>Net Pay</t>
  </si>
  <si>
    <t>ft</t>
  </si>
  <si>
    <t>Drainage Radius</t>
  </si>
  <si>
    <t>Wellbore Radius</t>
  </si>
  <si>
    <t>Oil Viscosity</t>
  </si>
  <si>
    <t>cp</t>
  </si>
  <si>
    <t>Formation Volume Factor</t>
  </si>
  <si>
    <t>rb/stb</t>
  </si>
  <si>
    <t>Derived Properties</t>
  </si>
  <si>
    <t>Drainage Area</t>
  </si>
  <si>
    <t>acres</t>
  </si>
  <si>
    <t>Effective Wellbore Radius (s=0)</t>
  </si>
  <si>
    <t>Productivity Index vs Skin</t>
  </si>
  <si>
    <t>Skin Factor</t>
  </si>
  <si>
    <t>PI (stb/d/psi)</t>
  </si>
  <si>
    <t>% of Ideal (s=0)</t>
  </si>
  <si>
    <t>rwa (ft)</t>
  </si>
  <si>
    <t>Summary</t>
  </si>
  <si>
    <t>Ideal PI (s=0)</t>
  </si>
  <si>
    <t>stb/d/psi</t>
  </si>
  <si>
    <t>Damaged PI (s=5)</t>
  </si>
  <si>
    <t>PI Loss from Damage</t>
  </si>
  <si>
    <t>%</t>
  </si>
</sst>
</file>

<file path=xl/styles.xml><?xml version="1.0" encoding="utf-8"?>
<styleSheet xmlns="http://schemas.openxmlformats.org/spreadsheetml/2006/main">
  <numFmts count="0"/>
  <fonts count="3">
    <font>
      <sz val="11"/>
      <name val="Aptos Narrow"/>
    </font>
    <font>
      <u/>
      <sz val="11"/>
      <color rgb="FF0000FF"/>
      <name val="Aptos Narrow"/>
    </font>
    <font>
      <b/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fontId="0" xfId="0"/>
    <xf numFmtId="0" fontId="2" applyFont="1" applyAlignment="1">
      <alignment horizontal="right" vertical="top"/>
    </xf>
    <xf numFmtId="0" fontId="0" xfId="0" applyAlignment="1">
      <alignment wrapText="1"/>
    </xf>
    <xf numFmtId="0" fontId="1" applyFont="1" applyAlignment="1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s://petroleumoffice.com/blueprint/po.ipr.pi.calculation" TargetMode="External"/><Relationship Id="rId2" Type="http://schemas.openxmlformats.org/officeDocument/2006/relationships/hyperlink" Target="https://petroleumoffice.com" TargetMode="External"/><Relationship Id="rId3" Type="http://schemas.openxmlformats.org/officeDocument/2006/relationships/hyperlink" Target="https://petroleumoffice.com/academics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B9"/>
  <sheetViews>
    <sheetView workbookViewId="0" tabSelected="1"/>
  </sheetViews>
  <sheetFormatPr defaultRowHeight="15"/>
  <cols>
    <col min="1" max="1" width="19.151641845703125" customWidth="1"/>
    <col min="2" max="2" width="80" customWidth="1" style="2"/>
  </cols>
  <sheetData>
    <row r="1">
      <c r="A1" s="1" t="s">
        <v>0</v>
      </c>
      <c r="B1" s="3" t="s">
        <v>1</v>
      </c>
    </row>
    <row r="2">
      <c r="A2" s="1" t="s">
        <v>2</v>
      </c>
      <c r="B2" s="2" t="s">
        <v>3</v>
      </c>
    </row>
    <row r="3">
      <c r="A3" s="1" t="s">
        <v>4</v>
      </c>
      <c r="B3" s="2" t="s">
        <v>5</v>
      </c>
    </row>
    <row r="4">
      <c r="A4" s="1" t="s">
        <v>6</v>
      </c>
      <c r="B4" s="2" t="s">
        <v>7</v>
      </c>
    </row>
    <row r="5">
      <c r="A5" s="1" t="s">
        <v>8</v>
      </c>
      <c r="B5" s="2" t="s">
        <v>9</v>
      </c>
    </row>
    <row r="6">
      <c r="A6" s="1" t="s">
        <v>10</v>
      </c>
      <c r="B6" s="2" t="s">
        <v>11</v>
      </c>
    </row>
    <row r="7">
      <c r="A7" s="1"/>
    </row>
    <row r="8">
      <c r="A8" s="1" t="s">
        <v>12</v>
      </c>
      <c r="B8" s="3" t="s">
        <v>13</v>
      </c>
    </row>
    <row r="9">
      <c r="A9" s="1" t="s">
        <v>14</v>
      </c>
      <c r="B9" s="3" t="s">
        <v>15</v>
      </c>
    </row>
  </sheetData>
  <hyperlinks>
    <hyperlink ref="B1" r:id="rId1"/>
    <hyperlink ref="B8" r:id="rId2"/>
    <hyperlink ref="B9" r:id="rId3"/>
  </hyperlinks>
  <headerFooter/>
</worksheet>
</file>

<file path=xl/worksheets/sheet2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D29"/>
  <sheetViews>
    <sheetView workbookViewId="0"/>
  </sheetViews>
  <sheetFormatPr defaultRowHeight="15"/>
  <sheetData>
    <row r="1">
      <c r="A1" s="0" t="s">
        <v>16</v>
      </c>
    </row>
    <row r="2">
      <c r="A2" s="0" t="s">
        <v>17</v>
      </c>
    </row>
    <row r="3">
      <c r="A3" s="0" t="s">
        <v>18</v>
      </c>
      <c r="B3" s="0">
        <v>75</v>
      </c>
      <c r="C3" s="0" t="s">
        <v>19</v>
      </c>
    </row>
    <row r="4">
      <c r="A4" s="0" t="s">
        <v>20</v>
      </c>
      <c r="B4" s="0">
        <v>40</v>
      </c>
      <c r="C4" s="0" t="s">
        <v>21</v>
      </c>
    </row>
    <row r="5">
      <c r="A5" s="0" t="s">
        <v>22</v>
      </c>
      <c r="B5" s="0">
        <v>1500</v>
      </c>
      <c r="C5" s="0" t="s">
        <v>21</v>
      </c>
    </row>
    <row r="6">
      <c r="A6" s="0" t="s">
        <v>23</v>
      </c>
      <c r="B6" s="0">
        <v>0.354</v>
      </c>
      <c r="C6" s="0" t="s">
        <v>21</v>
      </c>
    </row>
    <row r="7">
      <c r="A7" s="0" t="s">
        <v>24</v>
      </c>
      <c r="B7" s="0">
        <v>1.8</v>
      </c>
      <c r="C7" s="0" t="s">
        <v>25</v>
      </c>
    </row>
    <row r="8">
      <c r="A8" s="0" t="s">
        <v>26</v>
      </c>
      <c r="B8" s="0">
        <v>1.22</v>
      </c>
      <c r="C8" s="0" t="s">
        <v>27</v>
      </c>
    </row>
    <row r="10">
      <c r="A10" s="0" t="s">
        <v>28</v>
      </c>
    </row>
    <row r="11">
      <c r="A11" s="0" t="s">
        <v>29</v>
      </c>
      <c r="B11" s="0">
        <f>PI()*$B$5^2/43560</f>
        <v>162.27234780938997</v>
      </c>
      <c r="C11" s="0" t="s">
        <v>30</v>
      </c>
    </row>
    <row r="12">
      <c r="A12" s="0" t="s">
        <v>31</v>
      </c>
      <c r="B12" s="0">
        <f>PO.IPR.Rwa($B$6,0)</f>
        <v>0.354</v>
      </c>
      <c r="C12" s="0" t="s">
        <v>21</v>
      </c>
    </row>
    <row r="14">
      <c r="A14" s="0" t="s">
        <v>32</v>
      </c>
    </row>
    <row r="15">
      <c r="A15" s="0" t="s">
        <v>33</v>
      </c>
      <c r="B15" s="0" t="s">
        <v>34</v>
      </c>
      <c r="C15" s="0" t="s">
        <v>35</v>
      </c>
      <c r="D15" s="0" t="s">
        <v>36</v>
      </c>
    </row>
    <row r="16">
      <c r="A16" s="0">
        <v>-1.5</v>
      </c>
      <c r="B16" s="0">
        <f>PO.IPR.VW.PSS.PI($B$3,$B$4,$B$8,$B$7,$B$5,$B$6,A16)</f>
        <v>1.5856410606477207</v>
      </c>
      <c r="C16" s="0">
        <f>B16/$B$19</f>
        <v>1.2458339845042772</v>
      </c>
      <c r="D16" s="0">
        <f>PO.IPR.Rwa($B$6,A16)</f>
        <v>1.5865179308996749</v>
      </c>
    </row>
    <row r="17">
      <c r="A17" s="0">
        <v>-1</v>
      </c>
      <c r="B17" s="0">
        <f>PO.IPR.VW.PSS.PI($B$3,$B$4,$B$8,$B$7,$B$5,$B$6,A17)</f>
        <v>1.465547284504653</v>
      </c>
      <c r="C17" s="0">
        <f>B17/$B$19</f>
        <v>1.1514766224507458</v>
      </c>
      <c r="D17" s="0">
        <f>PO.IPR.Rwa($B$6,A17)</f>
        <v>0.9622717672745019</v>
      </c>
    </row>
    <row r="18">
      <c r="A18" s="0">
        <v>-0.5</v>
      </c>
      <c r="B18" s="0">
        <f>PO.IPR.VW.PSS.PI($B$3,$B$4,$B$8,$B$7,$B$5,$B$6,A18)</f>
        <v>1.3623641263043325</v>
      </c>
      <c r="C18" s="0">
        <f>B18/$B$19</f>
        <v>1.070405888156107</v>
      </c>
      <c r="D18" s="0">
        <f>PO.IPR.Rwa($B$6,A18)</f>
        <v>0.5836473298278454</v>
      </c>
    </row>
    <row r="19">
      <c r="A19" s="0">
        <v>0</v>
      </c>
      <c r="B19" s="0">
        <f>PO.IPR.VW.PSS.PI($B$3,$B$4,$B$8,$B$7,$B$5,$B$6,A19)</f>
        <v>1.2727547011640192</v>
      </c>
      <c r="C19" s="0">
        <f>B19/$B$19</f>
        <v>1</v>
      </c>
      <c r="D19" s="0">
        <f>PO.IPR.Rwa($B$6,A19)</f>
        <v>0.354</v>
      </c>
    </row>
    <row r="20">
      <c r="A20" s="0">
        <v>1</v>
      </c>
      <c r="B20" s="0">
        <f>PO.IPR.VW.PSS.PI($B$3,$B$4,$B$8,$B$7,$B$5,$B$6,A20)</f>
        <v>1.1247888519710119</v>
      </c>
      <c r="C20" s="0">
        <f>B20/$B$19</f>
        <v>0.8837436239224394</v>
      </c>
      <c r="D20" s="0">
        <f>PO.IPR.Rwa($B$6,A20)</f>
        <v>0.13022932217469058</v>
      </c>
    </row>
    <row r="21">
      <c r="A21" s="0">
        <v>2</v>
      </c>
      <c r="B21" s="0">
        <f>PO.IPR.VW.PSS.PI($B$3,$B$4,$B$8,$B$7,$B$5,$B$6,A21)</f>
        <v>1.0076438317185104</v>
      </c>
      <c r="C21" s="0">
        <f>B21/$B$19</f>
        <v>0.791703091567411</v>
      </c>
      <c r="D21" s="0">
        <f>PO.IPR.Rwa($B$6,A21)</f>
        <v>0.047908690265760896</v>
      </c>
    </row>
    <row r="22">
      <c r="A22" s="0">
        <v>3</v>
      </c>
      <c r="B22" s="0">
        <f>PO.IPR.VW.PSS.PI($B$3,$B$4,$B$8,$B$7,$B$5,$B$6,A22)</f>
        <v>0.9125981455398755</v>
      </c>
      <c r="C22" s="0">
        <f>B22/$B$19</f>
        <v>0.7170259475020941</v>
      </c>
      <c r="D22" s="0">
        <f>PO.IPR.Rwa($B$6,A22)</f>
        <v>0.017624622202223834</v>
      </c>
    </row>
    <row r="23">
      <c r="A23" s="0">
        <v>5</v>
      </c>
      <c r="B23" s="0">
        <f>PO.IPR.VW.PSS.PI($B$3,$B$4,$B$8,$B$7,$B$5,$B$6,A23)</f>
        <v>0.7677605943799459</v>
      </c>
      <c r="C23" s="0">
        <f>B23/$B$19</f>
        <v>0.603227466909199</v>
      </c>
      <c r="D23" s="0">
        <f>PO.IPR.Rwa($B$6,A23)</f>
        <v>0.002385233237676255</v>
      </c>
    </row>
    <row r="24">
      <c r="A24" s="0">
        <v>10</v>
      </c>
      <c r="B24" s="0">
        <f>PO.IPR.VW.PSS.PI($B$3,$B$4,$B$8,$B$7,$B$5,$B$6,A24)</f>
        <v>0.5496675916736656</v>
      </c>
      <c r="C24" s="0">
        <f>B24/$B$19</f>
        <v>0.43187237192756617</v>
      </c>
      <c r="D24" s="0">
        <f>PO.IPR.Rwa($B$6,A24)</f>
        <v>1.607157513591964E-05</v>
      </c>
    </row>
    <row r="26">
      <c r="A26" s="0" t="s">
        <v>37</v>
      </c>
    </row>
    <row r="27">
      <c r="A27" s="0" t="s">
        <v>38</v>
      </c>
      <c r="B27" s="0">
        <f>B19</f>
        <v>1.2727547011640192</v>
      </c>
      <c r="C27" s="0" t="s">
        <v>39</v>
      </c>
    </row>
    <row r="28">
      <c r="A28" s="0" t="s">
        <v>40</v>
      </c>
      <c r="B28" s="0">
        <f>B23</f>
        <v>0.7677605943799459</v>
      </c>
      <c r="C28" s="0" t="s">
        <v>39</v>
      </c>
    </row>
    <row r="29">
      <c r="A29" s="0" t="s">
        <v>41</v>
      </c>
      <c r="B29" s="0">
        <f>1-B23/B19</f>
        <v>0.39677253309080096</v>
      </c>
      <c r="C29" s="0" t="s">
        <v>42</v>
      </c>
    </row>
  </sheetData>
  <headerFooter/>
</worksheet>
</file>

<file path=EPPlusLicense.txt>This workbook was created with the EPPlus library, licensed to PetroleumOffice under the Polyform Noncommercial license, see https://polyformproject.org/licenses/noncommercial/1.0.0
For more information about EPPlus, see https://epplussoftware.com/

</file>

<file path=docProps/app.xml><?xml version="1.0" encoding="utf-8"?>
<Properties xmlns:vt="http://schemas.openxmlformats.org/officeDocument/2006/docPropsVTypes" xmlns="http://schemas.openxmlformats.org/officeDocument/2006/extended-properties">
  <Company>https://petroleumoffice.com</Company>
  <Application>EPPlus</Application>
  <AppVersion>8.4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Productivity Index Calculation</dc:title>
  <dc:subject>Calculate well productivity index (PI) and understand the impact of skin damage. Also shows drainage radius and effective wellbore radius calculations.</dc:subject>
  <cp:category>Inflow Performance Relationship</cp:category>
  <cp:keywords>EPPlus noncommercial use</cp:keywords>
  <dc:creator>PetroleumOffice</dc:creator>
  <dc:description>This workbook has been created with EPPlus licensed to PetroleumOffice under The Polyform Noncommercial License: See https://polyformproject.org/licenses/noncommercial/1.0.0</dc:description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