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<sst xmlns="http://schemas.openxmlformats.org/spreadsheetml/2006/main" count="41" uniqueCount="41">
  <si>
    <t>Id</t>
  </si>
  <si>
    <t>po.frac.pkn.geometry</t>
  </si>
  <si>
    <t>Name</t>
  </si>
  <si>
    <t>PKN Fracture Geometry Analysis</t>
  </si>
  <si>
    <t>Description</t>
  </si>
  <si>
    <r>
      <rPr>
        <rFont val="Aptos Narrow"/>
        <sz val="11"/>
      </rPr>
      <t>Calculate PKN (Perkins-Kern-Nordgren) fracture geometry for vertically confined fractures.</t>
    </r>
    <r>
      <rPr>
        <rFont val="Aptos Narrow"/>
        <sz val="11"/>
      </rPr>
      <t xml:space="preserve">_x000A_</t>
    </r>
    <r>
      <rPr>
        <rFont val="Aptos Narrow"/>
        <b/>
        <sz val="11"/>
      </rPr>
      <t>Key Considerations: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PKN model applies when fracture height is much less than length (Hf &lt;&lt; Lf)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Assumes elliptical cross-section with plane strain in vertical planes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Valid for Newtonian fluids in laminar flow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No fluid loss version assumes early time (t_D &lt; 0.01)</t>
    </r>
  </si>
  <si>
    <t>Category</t>
  </si>
  <si>
    <t>Hydraulic Fracturing</t>
  </si>
  <si>
    <t>Type</t>
  </si>
  <si>
    <t>worksheet</t>
  </si>
  <si>
    <t>Tags</t>
  </si>
  <si>
    <t>frac, pkn, fracture, geometry, width, length</t>
  </si>
  <si>
    <t>Website</t>
  </si>
  <si>
    <t>petroleumoffice.com</t>
  </si>
  <si>
    <t>Academic Program</t>
  </si>
  <si>
    <t>petroleumoffice.com/academics</t>
  </si>
  <si>
    <t>PKN Fracture Geometry</t>
  </si>
  <si>
    <t>Input Data</t>
  </si>
  <si>
    <t>Injection Rate (Q)</t>
  </si>
  <si>
    <t>bbl/min</t>
  </si>
  <si>
    <t>Fluid Viscosity (mu)</t>
  </si>
  <si>
    <t>cp</t>
  </si>
  <si>
    <t>Fracture Height (h)</t>
  </si>
  <si>
    <t>ft</t>
  </si>
  <si>
    <t>Young's Modulus (E)</t>
  </si>
  <si>
    <t>psi</t>
  </si>
  <si>
    <t>Shear Modulus (G)</t>
  </si>
  <si>
    <t>Poisson's Ratio (nu)</t>
  </si>
  <si>
    <t>Pumping Time (t)</t>
  </si>
  <si>
    <t>min</t>
  </si>
  <si>
    <t>Geometry Results</t>
  </si>
  <si>
    <t>Fracture Half-Length</t>
  </si>
  <si>
    <t>Fracture Width (PK)</t>
  </si>
  <si>
    <t>inches</t>
  </si>
  <si>
    <t>Width No Loss</t>
  </si>
  <si>
    <t>Average Width</t>
  </si>
  <si>
    <t>Pressure &amp; Volume</t>
  </si>
  <si>
    <t>Net Pressure</t>
  </si>
  <si>
    <t>Fracture Volume (1 wing)</t>
  </si>
  <si>
    <t>bbl</t>
  </si>
  <si>
    <t>Total Fluid Pumped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</si>
</sst>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rac.pkn.geometry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0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30</v>
      </c>
      <c r="C3" s="0" t="s">
        <v>19</v>
      </c>
    </row>
    <row r="4">
      <c r="A4" s="0" t="s">
        <v>20</v>
      </c>
      <c r="B4" s="0">
        <v>100</v>
      </c>
      <c r="C4" s="0" t="s">
        <v>21</v>
      </c>
    </row>
    <row r="5">
      <c r="A5" s="0" t="s">
        <v>22</v>
      </c>
      <c r="B5" s="0">
        <v>100</v>
      </c>
      <c r="C5" s="0" t="s">
        <v>23</v>
      </c>
    </row>
    <row r="6">
      <c r="A6" s="0" t="s">
        <v>24</v>
      </c>
      <c r="B6" s="0">
        <v>3000000</v>
      </c>
      <c r="C6" s="0" t="s">
        <v>25</v>
      </c>
    </row>
    <row r="7">
      <c r="A7" s="0" t="s">
        <v>26</v>
      </c>
      <c r="B7" s="0">
        <v>1200000</v>
      </c>
      <c r="C7" s="0" t="s">
        <v>25</v>
      </c>
    </row>
    <row r="8">
      <c r="A8" s="0" t="s">
        <v>27</v>
      </c>
      <c r="B8" s="0">
        <v>0.25</v>
      </c>
    </row>
    <row r="9">
      <c r="A9" s="0" t="s">
        <v>28</v>
      </c>
      <c r="B9" s="0">
        <v>60</v>
      </c>
      <c r="C9" s="0" t="s">
        <v>29</v>
      </c>
    </row>
    <row r="11">
      <c r="A11" s="0" t="s">
        <v>30</v>
      </c>
    </row>
    <row r="12">
      <c r="A12" s="0" t="s">
        <v>31</v>
      </c>
      <c r="B12" s="0">
        <f>PO.FRAC.PKN.Length.NoLoss($B$3,$B$4,$B$5,$B$7,$B$8,$B$9)</f>
        <v>24.106083822752275</v>
      </c>
      <c r="C12" s="0" t="s">
        <v>23</v>
      </c>
    </row>
    <row r="13">
      <c r="A13" s="0" t="s">
        <v>32</v>
      </c>
      <c r="B13" s="0">
        <f>PO.FRAC.PKN.Width($B$3,$B$4,$B$12,$B$6)</f>
        <v>0.14973221949111565</v>
      </c>
      <c r="C13" s="0" t="s">
        <v>33</v>
      </c>
    </row>
    <row r="14">
      <c r="A14" s="0" t="s">
        <v>34</v>
      </c>
      <c r="B14" s="0">
        <f>PO.FRAC.PKN.Width.NoLoss($B$3,$B$4,$B$5,$B$7,$B$8,$B$9)</f>
        <v>1.2693890979968518</v>
      </c>
      <c r="C14" s="0" t="s">
        <v>33</v>
      </c>
    </row>
    <row r="15">
      <c r="A15" s="0" t="s">
        <v>35</v>
      </c>
      <c r="B15" s="0">
        <f>PO.FRAC.PKN.Wavg($B$13)</f>
        <v>0.11759941018974583</v>
      </c>
      <c r="C15" s="0" t="s">
        <v>33</v>
      </c>
    </row>
    <row r="17">
      <c r="A17" s="0" t="s">
        <v>36</v>
      </c>
    </row>
    <row r="18">
      <c r="A18" s="0" t="s">
        <v>37</v>
      </c>
      <c r="B18" s="0">
        <f>PO.FRAC.PKN.Pnet($B$13,$B$5,$B$6,$B$8)</f>
        <v>199.64295932148752</v>
      </c>
      <c r="C18" s="0" t="s">
        <v>25</v>
      </c>
    </row>
    <row r="19">
      <c r="A19" s="0" t="s">
        <v>38</v>
      </c>
      <c r="B19" s="0">
        <f>PO.FRAC.PKN.Volume($B$13,$B$5,$B$12)</f>
        <v>2.805049176888273</v>
      </c>
      <c r="C19" s="0" t="s">
        <v>39</v>
      </c>
    </row>
    <row r="20">
      <c r="A20" s="0" t="s">
        <v>40</v>
      </c>
      <c r="B20" s="0">
        <f>$B$3*$B$9</f>
        <v>1800</v>
      </c>
      <c r="C20" s="0" t="s">
        <v>39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PKN Fracture Geometry Analysis</dc:title>
  <dc:subject>Calculate PKN (Perkins-Kern-Nordgren) fracture geometry for vertically confined fractures.</dc:subject>
  <cp:category>Hydraulic Fracturing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