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<sst xmlns="http://schemas.openxmlformats.org/spreadsheetml/2006/main" count="56" uniqueCount="56">
  <si>
    <t>Id</t>
  </si>
  <si>
    <t>po.esp.system.design</t>
  </si>
  <si>
    <t>Name</t>
  </si>
  <si>
    <t>ESP System Design - TDH Calculation</t>
  </si>
  <si>
    <t>Description</t>
  </si>
  <si>
    <r>
      <rPr>
        <rFont val="Aptos Narrow"/>
        <sz val="11"/>
      </rPr>
      <t>Complete ESP system design calculating Total Dynamic Head (TDH) and all head components.</t>
    </r>
    <r>
      <rPr>
        <rFont val="Aptos Narrow"/>
        <sz val="11"/>
      </rPr>
      <t xml:space="preserve">_x000A_</t>
    </r>
    <r>
      <rPr>
        <rFont val="Aptos Narrow"/>
        <b/>
        <sz val="11"/>
      </rPr>
      <t>TDH Components: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Net lift (pump setting depth minus dynamic fluid level)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Wellhead pressure (converted to head)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Friction losses in tubing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Minus intake pressure head (from reservoir)</t>
    </r>
  </si>
  <si>
    <t>Category</t>
  </si>
  <si>
    <t>Electric Submersible Pump</t>
  </si>
  <si>
    <t>Type</t>
  </si>
  <si>
    <t>worksheet</t>
  </si>
  <si>
    <t>Tags</t>
  </si>
  <si>
    <t>ESP, tdh, system-design, nodal-analysis, friction</t>
  </si>
  <si>
    <t>Website</t>
  </si>
  <si>
    <t>petroleumoffice.com</t>
  </si>
  <si>
    <t>Academic Program</t>
  </si>
  <si>
    <t>petroleumoffice.com/academics</t>
  </si>
  <si>
    <t>ESP System Design - TDH</t>
  </si>
  <si>
    <t>Well Configuration</t>
  </si>
  <si>
    <t>Pump Setting Depth (TVD)</t>
  </si>
  <si>
    <t>ft</t>
  </si>
  <si>
    <t>Tubing ID</t>
  </si>
  <si>
    <t>in</t>
  </si>
  <si>
    <t>Tubing Length</t>
  </si>
  <si>
    <t>Fluid Properties</t>
  </si>
  <si>
    <t>Specific Gravity</t>
  </si>
  <si>
    <t>-</t>
  </si>
  <si>
    <t>Flow Rate</t>
  </si>
  <si>
    <t>BPD</t>
  </si>
  <si>
    <t>Pressure Data</t>
  </si>
  <si>
    <t>Wellhead Pressure</t>
  </si>
  <si>
    <t>psi</t>
  </si>
  <si>
    <t>Reservoir Pressure</t>
  </si>
  <si>
    <t>Productivity Index</t>
  </si>
  <si>
    <t>BPD/psi</t>
  </si>
  <si>
    <t>Pressure Calculations</t>
  </si>
  <si>
    <t>Drawdown</t>
  </si>
  <si>
    <t>Flowing BHP</t>
  </si>
  <si>
    <t>Pump Intake Pressure</t>
  </si>
  <si>
    <t>Head Components</t>
  </si>
  <si>
    <t>Static Head (TVD)</t>
  </si>
  <si>
    <t>Wellhead Pressure (as head)</t>
  </si>
  <si>
    <t>Friction Head</t>
  </si>
  <si>
    <t>Intake Pressure (as head)</t>
  </si>
  <si>
    <t>Dynamic Fluid Level</t>
  </si>
  <si>
    <t>Submergence</t>
  </si>
  <si>
    <t>ft (from surface)</t>
  </si>
  <si>
    <t>Net Lift</t>
  </si>
  <si>
    <t>Total Dynamic Head</t>
  </si>
  <si>
    <t>TDH (Full Calculation)</t>
  </si>
  <si>
    <t>TDH Components Sum</t>
  </si>
  <si>
    <t>Head Summary</t>
  </si>
  <si>
    <t>Component</t>
  </si>
  <si>
    <t>Head (ft)</t>
  </si>
  <si>
    <t>% of TDH</t>
  </si>
  <si>
    <t>Net Lift (TVD - Intake)</t>
  </si>
  <si>
    <t>Friction Loss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</si>
</sst>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esp.system.desig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40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6800</v>
      </c>
      <c r="C3" s="0" t="s">
        <v>19</v>
      </c>
    </row>
    <row r="4">
      <c r="A4" s="0" t="s">
        <v>20</v>
      </c>
      <c r="B4" s="0">
        <v>2.992</v>
      </c>
      <c r="C4" s="0" t="s">
        <v>21</v>
      </c>
    </row>
    <row r="5">
      <c r="A5" s="0" t="s">
        <v>22</v>
      </c>
      <c r="B5" s="0">
        <v>7200</v>
      </c>
      <c r="C5" s="0" t="s">
        <v>19</v>
      </c>
    </row>
    <row r="7">
      <c r="A7" s="0" t="s">
        <v>23</v>
      </c>
    </row>
    <row r="8">
      <c r="A8" s="0" t="s">
        <v>24</v>
      </c>
      <c r="B8" s="0">
        <v>0.95</v>
      </c>
      <c r="C8" s="0" t="s">
        <v>25</v>
      </c>
    </row>
    <row r="9">
      <c r="A9" s="0" t="s">
        <v>26</v>
      </c>
      <c r="B9" s="0">
        <v>1800</v>
      </c>
      <c r="C9" s="0" t="s">
        <v>27</v>
      </c>
    </row>
    <row r="11">
      <c r="A11" s="0" t="s">
        <v>28</v>
      </c>
    </row>
    <row r="12">
      <c r="A12" s="0" t="s">
        <v>29</v>
      </c>
      <c r="B12" s="0">
        <v>150</v>
      </c>
      <c r="C12" s="0" t="s">
        <v>30</v>
      </c>
    </row>
    <row r="13">
      <c r="A13" s="0" t="s">
        <v>31</v>
      </c>
      <c r="B13" s="0">
        <v>2800</v>
      </c>
      <c r="C13" s="0" t="s">
        <v>30</v>
      </c>
    </row>
    <row r="14">
      <c r="A14" s="0" t="s">
        <v>32</v>
      </c>
      <c r="B14" s="0">
        <v>2.5</v>
      </c>
      <c r="C14" s="0" t="s">
        <v>33</v>
      </c>
    </row>
    <row r="16">
      <c r="A16" s="0" t="s">
        <v>34</v>
      </c>
    </row>
    <row r="17">
      <c r="A17" s="0" t="s">
        <v>35</v>
      </c>
      <c r="B17" s="0">
        <f>PO.ESP.Nodal.Drawdown($B$9,$B$14)</f>
        <v>720</v>
      </c>
      <c r="C17" s="0" t="s">
        <v>30</v>
      </c>
    </row>
    <row r="18">
      <c r="A18" s="0" t="s">
        <v>36</v>
      </c>
      <c r="B18" s="0">
        <f>$B$13-$B$17</f>
        <v>2080</v>
      </c>
      <c r="C18" s="0" t="s">
        <v>30</v>
      </c>
    </row>
    <row r="19">
      <c r="A19" s="0" t="s">
        <v>37</v>
      </c>
      <c r="B19" s="0">
        <f>PO.ESP.Head.PressureAtDepth($B$18,0,$B$8)-PO.ESP.Head.PressureAtDepth(0,$B$3,$B$8)+$B$18</f>
        <v>1363.4632034632036</v>
      </c>
      <c r="C19" s="0" t="s">
        <v>30</v>
      </c>
    </row>
    <row r="21">
      <c r="A21" s="0" t="s">
        <v>38</v>
      </c>
    </row>
    <row r="22">
      <c r="A22" s="0" t="s">
        <v>39</v>
      </c>
      <c r="B22" s="0">
        <f>PO.ESP.Head.Static($B$3,$B$8)</f>
        <v>6800</v>
      </c>
      <c r="C22" s="0" t="s">
        <v>19</v>
      </c>
    </row>
    <row r="23">
      <c r="A23" s="0" t="s">
        <v>40</v>
      </c>
      <c r="B23" s="0">
        <f>PO.ESP.Head.FromPressure($B$12,$B$8)</f>
        <v>364.7368421052632</v>
      </c>
      <c r="C23" s="0" t="s">
        <v>19</v>
      </c>
    </row>
    <row r="24">
      <c r="A24" s="0" t="s">
        <v>41</v>
      </c>
      <c r="B24" s="0">
        <f>PO.ESP.System.Hfric($B$9,$B$4,$B$5,$B$8)</f>
        <v>78.71183918745723</v>
      </c>
      <c r="C24" s="0" t="s">
        <v>19</v>
      </c>
    </row>
    <row r="25">
      <c r="A25" s="0" t="s">
        <v>42</v>
      </c>
      <c r="B25" s="0">
        <f>PO.ESP.Head.FromPressure($B$19,$B$8)</f>
        <v>3315.368421052632</v>
      </c>
      <c r="C25" s="0" t="s">
        <v>19</v>
      </c>
    </row>
    <row r="27">
      <c r="A27" s="0" t="s">
        <v>43</v>
      </c>
    </row>
    <row r="28">
      <c r="A28" s="0" t="s">
        <v>44</v>
      </c>
      <c r="B28" s="0">
        <f>PO.ESP.Nodal.Submergence($B$19,$B$8)</f>
        <v>3315.368421052632</v>
      </c>
      <c r="C28" s="0" t="s">
        <v>19</v>
      </c>
    </row>
    <row r="29">
      <c r="A29" s="0" t="s">
        <v>43</v>
      </c>
      <c r="B29" s="0">
        <f>$B$3-$B$28</f>
        <v>3484.631578947368</v>
      </c>
      <c r="C29" s="0" t="s">
        <v>45</v>
      </c>
    </row>
    <row r="30">
      <c r="A30" s="0" t="s">
        <v>46</v>
      </c>
      <c r="B30" s="0">
        <f>PO.ESP.TDH.NetLift($B$3,$B$29)</f>
        <v>3315.368421052632</v>
      </c>
      <c r="C30" s="0" t="s">
        <v>19</v>
      </c>
    </row>
    <row r="32">
      <c r="A32" s="0" t="s">
        <v>47</v>
      </c>
    </row>
    <row r="33">
      <c r="A33" s="0" t="s">
        <v>48</v>
      </c>
      <c r="B33" s="0">
        <f>PO.ESP.TDH($B$3,$B$12,$B$19,$B$24,$B$8)</f>
        <v>3928.0802602400886</v>
      </c>
      <c r="C33" s="0" t="s">
        <v>19</v>
      </c>
    </row>
    <row r="34">
      <c r="A34" s="0" t="s">
        <v>49</v>
      </c>
      <c r="B34" s="0">
        <f>$B$22-$B$25+$B$23+$B$24</f>
        <v>3928.0802602400886</v>
      </c>
      <c r="C34" s="0" t="s">
        <v>19</v>
      </c>
    </row>
    <row r="36">
      <c r="A36" s="0" t="s">
        <v>50</v>
      </c>
    </row>
    <row r="37">
      <c r="A37" s="0" t="s">
        <v>51</v>
      </c>
      <c r="B37" s="0" t="s">
        <v>52</v>
      </c>
      <c r="C37" s="0" t="s">
        <v>53</v>
      </c>
    </row>
    <row r="38">
      <c r="A38" s="0" t="s">
        <v>54</v>
      </c>
      <c r="B38" s="0">
        <f>$B$22-$B$25</f>
        <v>3484.631578947368</v>
      </c>
      <c r="C38" s="0">
        <f>B38/$B$33*100</f>
        <v>88.71080395730976</v>
      </c>
    </row>
    <row r="39">
      <c r="A39" s="0" t="s">
        <v>29</v>
      </c>
      <c r="B39" s="0">
        <f>$B$23</f>
        <v>364.7368421052632</v>
      </c>
      <c r="C39" s="0">
        <f>B39/$B$33*100</f>
        <v>9.285371426778589</v>
      </c>
    </row>
    <row r="40">
      <c r="A40" s="0" t="s">
        <v>55</v>
      </c>
      <c r="B40" s="0">
        <f>$B$24</f>
        <v>78.71183918745723</v>
      </c>
      <c r="C40" s="0">
        <f>B40/$B$33*100</f>
        <v>2.003824615911648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 System Design - TDH Calculation</dc:title>
  <dc:subject>Complete ESP system design calculating Total Dynamic Head (TDH) and all head components.</dc:subject>
  <cp:category>Electric Submersible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