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<sst xmlns="http://schemas.openxmlformats.org/spreadsheetml/2006/main" count="55" uniqueCount="55">
  <si>
    <t>Id</t>
  </si>
  <si>
    <t>po.esp.motor.selection</t>
  </si>
  <si>
    <t>Name</t>
  </si>
  <si>
    <t>ESP Motor Selection and Sizing</t>
  </si>
  <si>
    <t>Description</t>
  </si>
  <si>
    <r>
      <rPr>
        <rFont val="Aptos Narrow"/>
        <sz val="11"/>
      </rPr>
      <t>Select and size ESP motors based on pump requirements. Includes load factor analysis and temperature rise calculations.</t>
    </r>
    <r>
      <rPr>
        <rFont val="Aptos Narrow"/>
        <sz val="11"/>
      </rPr>
      <t xml:space="preserve">_x000A_</t>
    </r>
    <r>
      <rPr>
        <rFont val="Aptos Narrow"/>
        <b/>
        <sz val="11"/>
      </rPr>
      <t>Motor Sizing Guidelines: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Load factor should be 70-100% for optimal efficiency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Temperature rise must be within motor rating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sz val="11"/>
      </rPr>
      <t>Safety factor typically 10% above calculated requirement</t>
    </r>
  </si>
  <si>
    <t>Category</t>
  </si>
  <si>
    <t>Electric Submersible Pump</t>
  </si>
  <si>
    <t>Type</t>
  </si>
  <si>
    <t>worksheet</t>
  </si>
  <si>
    <t>Tags</t>
  </si>
  <si>
    <t>ESP, motor, sizing, load-factor, electrical</t>
  </si>
  <si>
    <t>Website</t>
  </si>
  <si>
    <t>petroleumoffice.com</t>
  </si>
  <si>
    <t>Academic Program</t>
  </si>
  <si>
    <t>petroleumoffice.com/academics</t>
  </si>
  <si>
    <t>ESP Motor Selection</t>
  </si>
  <si>
    <t>Pump Requirements</t>
  </si>
  <si>
    <t>Brake Horsepower Required</t>
  </si>
  <si>
    <t>HP</t>
  </si>
  <si>
    <t>Safety Factor</t>
  </si>
  <si>
    <t>-</t>
  </si>
  <si>
    <t>Motor Sizing</t>
  </si>
  <si>
    <t>Motor HP Required</t>
  </si>
  <si>
    <t>Motor Rating Selected</t>
  </si>
  <si>
    <t>Electrical Data</t>
  </si>
  <si>
    <t>Motor Voltage</t>
  </si>
  <si>
    <t>V</t>
  </si>
  <si>
    <t>Motor Efficiency</t>
  </si>
  <si>
    <t>fraction</t>
  </si>
  <si>
    <t>Power Factor</t>
  </si>
  <si>
    <t>Current Calculations</t>
  </si>
  <si>
    <t>Motor Current</t>
  </si>
  <si>
    <t>A</t>
  </si>
  <si>
    <t>Power (kW)</t>
  </si>
  <si>
    <t>kW</t>
  </si>
  <si>
    <t>Load Analysis</t>
  </si>
  <si>
    <t>Load Factor</t>
  </si>
  <si>
    <t>Load Factor (%)</t>
  </si>
  <si>
    <t>%</t>
  </si>
  <si>
    <t>Load Status</t>
  </si>
  <si>
    <t>Efficiency at Load</t>
  </si>
  <si>
    <t>Actual Efficiency</t>
  </si>
  <si>
    <t>Efficiency (%)</t>
  </si>
  <si>
    <t>Thermal Analysis</t>
  </si>
  <si>
    <t>Fluid Temperature</t>
  </si>
  <si>
    <t>F</t>
  </si>
  <si>
    <t>Flow Rate</t>
  </si>
  <si>
    <t>BPD</t>
  </si>
  <si>
    <t>Motor OD</t>
  </si>
  <si>
    <t>in</t>
  </si>
  <si>
    <t>Temperature Rise</t>
  </si>
  <si>
    <t>Voltage Options</t>
  </si>
  <si>
    <t>Calculated Voltage</t>
  </si>
  <si>
    <t>Nearest Standard Voltage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</si>
</sst>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esp.motor.selection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36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85</v>
      </c>
      <c r="C3" s="0" t="s">
        <v>19</v>
      </c>
    </row>
    <row r="4">
      <c r="A4" s="0" t="s">
        <v>20</v>
      </c>
      <c r="B4" s="0">
        <v>1.1</v>
      </c>
      <c r="C4" s="0" t="s">
        <v>21</v>
      </c>
    </row>
    <row r="6">
      <c r="A6" s="0" t="s">
        <v>22</v>
      </c>
    </row>
    <row r="7">
      <c r="A7" s="0" t="s">
        <v>23</v>
      </c>
      <c r="B7" s="0">
        <f>PO.ESP.Motor.RequiredHP($B$3,$B$4)</f>
        <v>93.50000000000001</v>
      </c>
      <c r="C7" s="0" t="s">
        <v>19</v>
      </c>
    </row>
    <row r="8">
      <c r="A8" s="0" t="s">
        <v>24</v>
      </c>
      <c r="B8" s="0">
        <v>100</v>
      </c>
      <c r="C8" s="0" t="s">
        <v>19</v>
      </c>
    </row>
    <row r="10">
      <c r="A10" s="0" t="s">
        <v>25</v>
      </c>
    </row>
    <row r="11">
      <c r="A11" s="0" t="s">
        <v>26</v>
      </c>
      <c r="B11" s="0">
        <v>1500</v>
      </c>
      <c r="C11" s="0" t="s">
        <v>27</v>
      </c>
    </row>
    <row r="12">
      <c r="A12" s="0" t="s">
        <v>28</v>
      </c>
      <c r="B12" s="0">
        <v>0.85</v>
      </c>
      <c r="C12" s="0" t="s">
        <v>29</v>
      </c>
    </row>
    <row r="13">
      <c r="A13" s="0" t="s">
        <v>30</v>
      </c>
      <c r="B13" s="0">
        <v>0.82</v>
      </c>
      <c r="C13" s="0" t="s">
        <v>21</v>
      </c>
    </row>
    <row r="15">
      <c r="A15" s="0" t="s">
        <v>31</v>
      </c>
    </row>
    <row r="16">
      <c r="A16" s="0" t="s">
        <v>32</v>
      </c>
      <c r="B16" s="0">
        <f>PO.ESP.Motor.Amps($B$8,$B$11,$B$12,$B$13)</f>
        <v>41.19591590774374</v>
      </c>
      <c r="C16" s="0" t="s">
        <v>33</v>
      </c>
    </row>
    <row r="17">
      <c r="A17" s="0" t="s">
        <v>34</v>
      </c>
      <c r="B17" s="0">
        <f>PO.ESP.Motor.PowerKW($B$16,$B$11,$B$13)</f>
        <v>87.76470588235294</v>
      </c>
      <c r="C17" s="0" t="s">
        <v>35</v>
      </c>
    </row>
    <row r="19">
      <c r="A19" s="0" t="s">
        <v>36</v>
      </c>
    </row>
    <row r="20">
      <c r="A20" s="0" t="s">
        <v>37</v>
      </c>
      <c r="B20" s="0">
        <f>PO.ESP.Motor.LoadFactor($B$3,$B$8)</f>
        <v>0.85</v>
      </c>
      <c r="C20" s="0" t="s">
        <v>29</v>
      </c>
    </row>
    <row r="21">
      <c r="A21" s="0" t="s">
        <v>38</v>
      </c>
      <c r="B21" s="0">
        <f>$B$20*100</f>
        <v>85</v>
      </c>
      <c r="C21" s="0" t="s">
        <v>39</v>
      </c>
    </row>
    <row r="22">
      <c r="A22" s="0" t="s">
        <v>40</v>
      </c>
      <c r="B22" s="0" t="str">
        <f>PO.ESP.Motor.Load.Status($B$20)</f>
        <v>Optimal loading</v>
      </c>
      <c r="C22" s="0" t="s">
        <v>21</v>
      </c>
    </row>
    <row r="24">
      <c r="A24" s="0" t="s">
        <v>41</v>
      </c>
    </row>
    <row r="25">
      <c r="A25" s="0" t="s">
        <v>42</v>
      </c>
      <c r="B25" s="0">
        <f>PO.ESP.Motor.Eff.AtLoad($B$12,$B$20)</f>
        <v>0.85</v>
      </c>
      <c r="C25" s="0" t="s">
        <v>29</v>
      </c>
    </row>
    <row r="26">
      <c r="A26" s="0" t="s">
        <v>43</v>
      </c>
      <c r="B26" s="0">
        <f>$B$25*100</f>
        <v>85</v>
      </c>
      <c r="C26" s="0" t="s">
        <v>39</v>
      </c>
    </row>
    <row r="28">
      <c r="A28" s="0" t="s">
        <v>44</v>
      </c>
    </row>
    <row r="29">
      <c r="A29" s="0" t="s">
        <v>45</v>
      </c>
      <c r="B29" s="0">
        <v>180</v>
      </c>
      <c r="C29" s="0" t="s">
        <v>46</v>
      </c>
    </row>
    <row r="30">
      <c r="A30" s="0" t="s">
        <v>47</v>
      </c>
      <c r="B30" s="0">
        <v>1500</v>
      </c>
      <c r="C30" s="0" t="s">
        <v>48</v>
      </c>
    </row>
    <row r="31">
      <c r="A31" s="0" t="s">
        <v>49</v>
      </c>
      <c r="B31" s="0">
        <v>4.56</v>
      </c>
      <c r="C31" s="0" t="s">
        <v>50</v>
      </c>
    </row>
    <row r="32">
      <c r="A32" s="0" t="s">
        <v>51</v>
      </c>
      <c r="B32" s="0">
        <f>PO.ESP.Motor.Temp.Rise($B$29,$B$8,$B$30,$B$31)</f>
        <v>209.0757897357181</v>
      </c>
      <c r="C32" s="0" t="s">
        <v>46</v>
      </c>
    </row>
    <row r="34">
      <c r="A34" s="0" t="s">
        <v>52</v>
      </c>
    </row>
    <row r="35">
      <c r="A35" s="0" t="s">
        <v>53</v>
      </c>
      <c r="B35" s="0">
        <v>1480</v>
      </c>
      <c r="C35" s="0" t="s">
        <v>27</v>
      </c>
    </row>
    <row r="36">
      <c r="A36" s="0" t="s">
        <v>54</v>
      </c>
      <c r="B36" s="0">
        <f>PO.ESP.Motor.V.Nearest($B$35)</f>
        <v>1000</v>
      </c>
      <c r="C36" s="0" t="s">
        <v>27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 Motor Selection and Sizing</dc:title>
  <dc:subject>Select and size ESP motors based on pump requirements. Includes load factor analysis and temperature rise calculations.</dc:subject>
  <cp:category>Electric Submersible Pump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