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text/plain" PartName="/EPPlusLicense.txt"/>
  <Override ContentType="application/vnd.openxmlformats-officedocument.spreadsheetml.sheetMetadata+xml" PartName="/xl/metadata.xml"/>
  <Override ContentType="application/vnd.ms-excel.rdrichvaluetypes+xml" PartName="/xl/richData/rdRichValueTypes.xml"/>
  <Override ContentType="application/vnd.ms-excel.rdrichvaluestructure+xml" PartName="/xl/richData/rdrichvaluestructure.xml"/>
  <Override ContentType="application/vnd.ms-excel.rdrichvalue+xml" PartName="/xl/richData/rdrichvalue.xml"/>
  <Override ContentType="application/vnd.ms-excel.rdarray+xml" PartName="/xl/richData/rdarray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bout" sheetId="1" r:id="rId1"/>
    <sheet name="Blueprint" sheetId="2" r:id="rId3"/>
  </sheets>
  <calcPr fullCalcOnLoad="1" fullPrecision="1"/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<sst xmlns="http://schemas.openxmlformats.org/spreadsheetml/2006/main" count="36" uniqueCount="36">
  <si>
    <t>Id</t>
  </si>
  <si>
    <t>po.eos.kij.estimation</t>
  </si>
  <si>
    <t>Name</t>
  </si>
  <si>
    <t>Binary Interaction Parameters</t>
  </si>
  <si>
    <t>Description</t>
  </si>
  <si>
    <r>
      <rPr>
        <rFont val="Aptos Narrow"/>
        <sz val="11"/>
      </rPr>
      <t>Estimates binary interaction parameters using available correlations: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Nikos</t>
    </r>
    <r>
      <rPr>
        <rFont val="Aptos Narrow"/>
        <sz val="11"/>
      </rPr>
      <t xml:space="preserve"> (PR, temperature-dependent): for N2-HC, CO2-HC, CH4-HC pairs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Elliot-Daubert</t>
    </r>
    <r>
      <rPr>
        <rFont val="Aptos Narrow"/>
        <sz val="11"/>
      </rPr>
      <t xml:space="preserve"> (SRK): for N2-HC, CO2-HC, H2S-HC, C1-heavy pairs</t>
    </r>
    <r>
      <rPr>
        <rFont val="Aptos Narrow"/>
        <sz val="11"/>
      </rPr>
      <t xml:space="preserve">_x000A_</t>
    </r>
    <r>
      <rPr>
        <rFont val="Aptos Narrow"/>
        <sz val="11"/>
      </rPr>
      <t xml:space="preserve">• </t>
    </r>
    <r>
      <rPr>
        <rFont val="Aptos Narrow"/>
        <b/>
        <sz val="11"/>
      </rPr>
      <t>Chueh-Prausnitz</t>
    </r>
    <r>
      <rPr>
        <rFont val="Aptos Narrow"/>
        <sz val="11"/>
      </rPr>
      <t>: from critical volumes (individual pairs)</t>
    </r>
    <r>
      <rPr>
        <rFont val="Aptos Narrow"/>
        <sz val="11"/>
      </rPr>
      <t xml:space="preserve">_x000A_</t>
    </r>
    <r>
      <rPr>
        <rFont val="Aptos Narrow"/>
        <sz val="11"/>
      </rPr>
      <t xml:space="preserve">The </t>
    </r>
    <r>
      <rPr>
        <rFont val="Aptos Narrow"/>
        <sz val="11"/>
      </rPr>
      <t>Kij.Matrix</t>
    </r>
    <r>
      <rPr>
        <rFont val="Aptos Narrow"/>
        <sz val="11"/>
      </rPr>
      <t xml:space="preserve"> function generates a full N×N symmetric matrix that can be passed to Flash, BubbleP, and other calculation functions.</t>
    </r>
  </si>
  <si>
    <t>Category</t>
  </si>
  <si>
    <t>Equation of State</t>
  </si>
  <si>
    <t>Type</t>
  </si>
  <si>
    <t>worksheet</t>
  </si>
  <si>
    <t>Tags</t>
  </si>
  <si>
    <t>EoS, kij, binary-interaction, Nikos, Elliot-Daubert, Chueh-Prausnitz</t>
  </si>
  <si>
    <t>Website</t>
  </si>
  <si>
    <t>petroleumoffice.com</t>
  </si>
  <si>
    <t>Academic Program</t>
  </si>
  <si>
    <t>petroleumoffice.com/academics</t>
  </si>
  <si>
    <t>kij Estimation</t>
  </si>
  <si>
    <t>Property Table</t>
  </si>
  <si>
    <t>Component</t>
  </si>
  <si>
    <t>Tc (K)</t>
  </si>
  <si>
    <t>Pc (Pa)</t>
  </si>
  <si>
    <t>omega</t>
  </si>
  <si>
    <t>Mw (kg/mol)</t>
  </si>
  <si>
    <t>nitrogen</t>
  </si>
  <si>
    <t>CO2</t>
  </si>
  <si>
    <t>methane</t>
  </si>
  <si>
    <t>ethane</t>
  </si>
  <si>
    <t>propane</t>
  </si>
  <si>
    <t>Nikos (PR) at 350 K</t>
  </si>
  <si>
    <t>kij matrix</t>
  </si>
  <si>
    <t>Elliot-Daubert (SRK)</t>
  </si>
  <si>
    <t>Chueh-Prausnitz</t>
  </si>
  <si>
    <t>Individual Pair</t>
  </si>
  <si>
    <t>Vc_methane (m3/mol)</t>
  </si>
  <si>
    <t>Vc_ethane (m3/mol)</t>
  </si>
  <si>
    <t>kij (C1-C2)</t>
  </si>
</sst>
</file>

<file path=xl/styles.xml><?xml version="1.0" encoding="utf-8"?>
<styleSheet xmlns="http://schemas.openxmlformats.org/spreadsheetml/2006/main">
  <numFmts count="0"/>
  <fonts count="3">
    <font>
      <sz val="11"/>
      <name val="Aptos Narrow"/>
    </font>
    <font>
      <u/>
      <sz val="11"/>
      <color rgb="FF0000FF"/>
      <name val="Aptos Narrow"/>
    </font>
    <font>
      <b/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4">
    <xf numFmtId="0" fontId="0" xfId="0"/>
    <xf numFmtId="0" fontId="2" applyFont="1" applyAlignment="1">
      <alignment horizontal="right" vertical="top"/>
    </xf>
    <xf numFmtId="0" fontId="0" xfId="0" applyAlignment="1">
      <alignment wrapText="1"/>
    </xf>
    <xf numFmtId="0" fontId="1" applyFont="1" applyAlignment="1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sheetMetadata" Target="/xl/metadata.xml"/><Relationship Id="rId5" Type="http://schemas.microsoft.com/office/2017/06/relationships/rdRichValueTypes" Target="/xl/richData/rdRichValueTypes.xml"/><Relationship Id="rId6" Type="http://schemas.microsoft.com/office/2017/06/relationships/rdRichValueStructure" Target="/xl/richData/rdrichvaluestructure.xml"/><Relationship Id="rId7" Type="http://schemas.microsoft.com/office/2017/06/relationships/rdRichValue" Target="/xl/richData/rdrichvalue.xml"/><Relationship Id="rId8" Type="http://schemas.microsoft.com/office/2017/06/relationships/rdArray" Target="/xl/richData/rdarray.xml"/><Relationship Id="rId9" Type="http://schemas.openxmlformats.org/officeDocument/2006/relationships/sharedStrings" Target="sharedString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/>
</rvTypesInfo>
</file>

<file path=xl/richData/rdarray.xml><?xml version="1.0" encoding="utf-8"?>
<arrayData xmlns="http://schemas.microsoft.com/office/spreadsheetml/2017/richdata2" count="0"/>
</file>

<file path=xl/richData/rdrichvalue.xml><?xml version="1.0" encoding="utf-8"?>
<rvData xmlns="http://schemas.microsoft.com/office/spreadsheetml/2017/richdata" count="0"/>
</file>

<file path=xl/richData/rdrichvaluestructure.xml><?xml version="1.0" encoding="utf-8"?>
<rvStructures xmlns="http://schemas.microsoft.com/office/spreadsheetml/2017/richdata" count="0"/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s://petroleumoffice.com/blueprint/po.eos.kij.estimation" TargetMode="External"/><Relationship Id="rId2" Type="http://schemas.openxmlformats.org/officeDocument/2006/relationships/hyperlink" Target="https://petroleumoffice.com" TargetMode="External"/><Relationship Id="rId3" Type="http://schemas.openxmlformats.org/officeDocument/2006/relationships/hyperlink" Target="https://petroleumoffice.com/academics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B9"/>
  <sheetViews>
    <sheetView workbookViewId="0" tabSelected="1"/>
  </sheetViews>
  <sheetFormatPr defaultRowHeight="15"/>
  <cols>
    <col min="1" max="1" width="19.151641845703125" customWidth="1"/>
    <col min="2" max="2" width="80" customWidth="1" style="2"/>
  </cols>
  <sheetData>
    <row r="1">
      <c r="A1" s="1" t="s">
        <v>0</v>
      </c>
      <c r="B1" s="3" t="s">
        <v>1</v>
      </c>
    </row>
    <row r="2">
      <c r="A2" s="1" t="s">
        <v>2</v>
      </c>
      <c r="B2" s="2" t="s">
        <v>3</v>
      </c>
    </row>
    <row r="3">
      <c r="A3" s="1" t="s">
        <v>4</v>
      </c>
      <c r="B3" s="2" t="s">
        <v>5</v>
      </c>
    </row>
    <row r="4">
      <c r="A4" s="1" t="s">
        <v>6</v>
      </c>
      <c r="B4" s="2" t="s">
        <v>7</v>
      </c>
    </row>
    <row r="5">
      <c r="A5" s="1" t="s">
        <v>8</v>
      </c>
      <c r="B5" s="2" t="s">
        <v>9</v>
      </c>
    </row>
    <row r="6">
      <c r="A6" s="1" t="s">
        <v>10</v>
      </c>
      <c r="B6" s="2" t="s">
        <v>11</v>
      </c>
    </row>
    <row r="7">
      <c r="A7" s="1"/>
    </row>
    <row r="8">
      <c r="A8" s="1" t="s">
        <v>12</v>
      </c>
      <c r="B8" s="3" t="s">
        <v>13</v>
      </c>
    </row>
    <row r="9">
      <c r="A9" s="1" t="s">
        <v>14</v>
      </c>
      <c r="B9" s="3" t="s">
        <v>15</v>
      </c>
    </row>
  </sheetData>
  <hyperlinks>
    <hyperlink ref="B1" r:id="rId1"/>
    <hyperlink ref="B8" r:id="rId2"/>
    <hyperlink ref="B9" r:id="rId3"/>
  </hyperlinks>
  <headerFooter/>
</worksheet>
</file>

<file path=xl/worksheets/sheet2.xml><?xml version="1.0" encoding="utf-8"?>
<worksheet xmlns:r="http://schemas.openxmlformats.org/officeDocument/2006/relationships" xmlns="http://schemas.openxmlformats.org/spreadsheetml/2006/main" xmlns:mc="http://schemas.openxmlformats.org/markup-compatibility/2006" xmlns:xr="http://schemas.microsoft.com/office/spreadsheetml/2014/revision" mc:Ignorable="xr ">
  <dimension ref="A1:F32"/>
  <sheetViews>
    <sheetView workbookViewId="0"/>
  </sheetViews>
  <sheetFormatPr defaultRowHeight="15"/>
  <sheetData>
    <row r="1">
      <c r="A1" s="0" t="s">
        <v>16</v>
      </c>
    </row>
    <row r="2">
      <c r="A2" s="0" t="s">
        <v>3</v>
      </c>
    </row>
    <row r="4">
      <c r="A4" s="0" t="s">
        <v>17</v>
      </c>
    </row>
    <row r="5">
      <c r="A5" s="0" t="s">
        <v>18</v>
      </c>
      <c r="B5" s="0" t="s">
        <v>19</v>
      </c>
      <c r="C5" s="0" t="s">
        <v>20</v>
      </c>
      <c r="D5" s="0" t="s">
        <v>21</v>
      </c>
      <c r="E5" s="0" t="s">
        <v>22</v>
      </c>
    </row>
    <row r="6">
      <c r="A6" s="0" t="s">
        <v>23</v>
      </c>
      <c r="B6" s="0" cm="1">
        <f ref="B6:E6" t="array">PO.EoS.Component.Props("nitrogen")</f>
        <v>126.2</v>
      </c>
      <c r="C6" s="0">
        <v>3400000</v>
      </c>
      <c r="D6" s="0">
        <v>0.037</v>
      </c>
      <c r="E6" s="0">
        <v>0.02801</v>
      </c>
    </row>
    <row r="7">
      <c r="A7" s="0" t="s">
        <v>24</v>
      </c>
      <c r="B7" s="0" cm="1">
        <f ref="B7:E7" t="array">PO.EoS.Component.Props("CO2")</f>
        <v>304.21</v>
      </c>
      <c r="C7" s="0">
        <v>7383000</v>
      </c>
      <c r="D7" s="0">
        <v>0.224</v>
      </c>
      <c r="E7" s="0">
        <v>0.04401</v>
      </c>
    </row>
    <row r="8">
      <c r="A8" s="0" t="s">
        <v>25</v>
      </c>
      <c r="B8" s="0" cm="1">
        <f ref="B8:E8" t="array">PO.EoS.Component.Props("methane")</f>
        <v>190.56</v>
      </c>
      <c r="C8" s="0">
        <v>4599000</v>
      </c>
      <c r="D8" s="0">
        <v>0.011</v>
      </c>
      <c r="E8" s="0">
        <v>0.01604</v>
      </c>
    </row>
    <row r="9">
      <c r="A9" s="0" t="s">
        <v>26</v>
      </c>
      <c r="B9" s="0" cm="1">
        <f ref="B9:E9" t="array">PO.EoS.Component.Props("ethane")</f>
        <v>305.32</v>
      </c>
      <c r="C9" s="0">
        <v>4872000</v>
      </c>
      <c r="D9" s="0">
        <v>0.099</v>
      </c>
      <c r="E9" s="0">
        <v>0.03007</v>
      </c>
    </row>
    <row r="10">
      <c r="A10" s="0" t="s">
        <v>27</v>
      </c>
      <c r="B10" s="0" cm="1">
        <f ref="B10:E10" t="array">PO.EoS.Component.Props("propane")</f>
        <v>369.83</v>
      </c>
      <c r="C10" s="0">
        <v>4248000</v>
      </c>
      <c r="D10" s="0">
        <v>0.152</v>
      </c>
      <c r="E10" s="0">
        <v>0.0441</v>
      </c>
    </row>
    <row r="12">
      <c r="A12" s="0" t="s">
        <v>28</v>
      </c>
    </row>
    <row r="13">
      <c r="B13" s="0" t="s">
        <v>23</v>
      </c>
      <c r="C13" s="0" t="s">
        <v>24</v>
      </c>
      <c r="D13" s="0" t="s">
        <v>25</v>
      </c>
      <c r="E13" s="0" t="s">
        <v>26</v>
      </c>
      <c r="F13" s="0" t="s">
        <v>27</v>
      </c>
    </row>
    <row r="14">
      <c r="A14" s="0" t="s">
        <v>29</v>
      </c>
      <c r="B14" s="0" cm="1">
        <f ref="B14:F18" t="array">PO.EoS.Kij.Matrix(A6:A10,B6:E10,"Nikos",350)</f>
        <v>0</v>
      </c>
      <c r="C14" s="0">
        <v>0</v>
      </c>
      <c r="D14" s="0">
        <v>0</v>
      </c>
      <c r="E14" s="0">
        <v>-0.5164886148876516</v>
      </c>
      <c r="F14" s="0">
        <v>0.12017343728957905</v>
      </c>
    </row>
    <row r="15">
      <c r="B15" s="0">
        <v>0</v>
      </c>
      <c r="C15" s="0">
        <v>0</v>
      </c>
      <c r="D15" s="0">
        <v>0</v>
      </c>
      <c r="E15" s="0">
        <v>0.22376541597059685</v>
      </c>
      <c r="F15" s="0">
        <v>0.16822995977577876</v>
      </c>
    </row>
    <row r="16">
      <c r="B16" s="0">
        <v>0</v>
      </c>
      <c r="C16" s="0">
        <v>0</v>
      </c>
      <c r="D16" s="0">
        <v>0</v>
      </c>
      <c r="E16" s="0">
        <v>-0.21010244975437575</v>
      </c>
      <c r="F16" s="0">
        <v>-0.09855426051347682</v>
      </c>
    </row>
    <row r="17">
      <c r="B17" s="0">
        <v>-0.5164886148876516</v>
      </c>
      <c r="C17" s="0">
        <v>0.22376541597059685</v>
      </c>
      <c r="D17" s="0">
        <v>-0.21010244975437575</v>
      </c>
      <c r="E17" s="0">
        <v>0</v>
      </c>
      <c r="F17" s="0">
        <v>0</v>
      </c>
    </row>
    <row r="18">
      <c r="B18" s="0">
        <v>0.12017343728957905</v>
      </c>
      <c r="C18" s="0">
        <v>0.16822995977577876</v>
      </c>
      <c r="D18" s="0">
        <v>-0.09855426051347682</v>
      </c>
      <c r="E18" s="0">
        <v>0</v>
      </c>
      <c r="F18" s="0">
        <v>0</v>
      </c>
    </row>
    <row r="20">
      <c r="A20" s="0" t="s">
        <v>30</v>
      </c>
    </row>
    <row r="21">
      <c r="B21" s="0" t="s">
        <v>23</v>
      </c>
      <c r="C21" s="0" t="s">
        <v>24</v>
      </c>
      <c r="D21" s="0" t="s">
        <v>25</v>
      </c>
      <c r="E21" s="0" t="s">
        <v>26</v>
      </c>
      <c r="F21" s="0" t="s">
        <v>27</v>
      </c>
    </row>
    <row r="22">
      <c r="A22" s="0" t="s">
        <v>29</v>
      </c>
      <c r="B22" s="0" cm="1">
        <f ref="B22:F26" t="array">PO.EoS.Kij.Matrix(A6:A10,B6:E10,"Elliot-Daubert",298.15)</f>
        <v>0</v>
      </c>
      <c r="C22" s="0">
        <v>0</v>
      </c>
      <c r="D22" s="0">
        <v>0</v>
      </c>
      <c r="E22" s="0">
        <v>0.05879446112833288</v>
      </c>
      <c r="F22" s="0">
        <v>0.08861506182482976</v>
      </c>
    </row>
    <row r="23">
      <c r="B23" s="0">
        <v>0</v>
      </c>
      <c r="C23" s="0">
        <v>0</v>
      </c>
      <c r="D23" s="0">
        <v>0</v>
      </c>
      <c r="E23" s="0">
        <v>0.06384277791036679</v>
      </c>
      <c r="F23" s="0">
        <v>0.050904160577018374</v>
      </c>
    </row>
    <row r="24">
      <c r="B24" s="0">
        <v>0</v>
      </c>
      <c r="C24" s="0">
        <v>0</v>
      </c>
      <c r="D24" s="0">
        <v>0</v>
      </c>
      <c r="E24" s="0">
        <v>0</v>
      </c>
      <c r="F24" s="0">
        <v>0</v>
      </c>
    </row>
    <row r="25">
      <c r="B25" s="0">
        <v>0.05879446112833288</v>
      </c>
      <c r="C25" s="0">
        <v>0.06384277791036679</v>
      </c>
      <c r="D25" s="0">
        <v>0</v>
      </c>
      <c r="E25" s="0">
        <v>0</v>
      </c>
      <c r="F25" s="0">
        <v>0</v>
      </c>
    </row>
    <row r="26">
      <c r="B26" s="0">
        <v>0.08861506182482976</v>
      </c>
      <c r="C26" s="0">
        <v>0.050904160577018374</v>
      </c>
      <c r="D26" s="0">
        <v>0</v>
      </c>
      <c r="E26" s="0">
        <v>0</v>
      </c>
      <c r="F26" s="0">
        <v>0</v>
      </c>
    </row>
    <row r="28">
      <c r="A28" s="0" t="s">
        <v>31</v>
      </c>
    </row>
    <row r="29">
      <c r="A29" s="0" t="s">
        <v>32</v>
      </c>
    </row>
    <row r="30">
      <c r="A30" s="0" t="s">
        <v>33</v>
      </c>
      <c r="B30" s="0">
        <v>9.86E-05</v>
      </c>
    </row>
    <row r="31">
      <c r="A31" s="0" t="s">
        <v>34</v>
      </c>
      <c r="B31" s="0">
        <v>0.0001455</v>
      </c>
    </row>
    <row r="32">
      <c r="A32" s="0" t="s">
        <v>35</v>
      </c>
      <c r="B32" s="0">
        <f>PO.EoS.Kij.ChuehPrausnitz($B$30,$B$31)</f>
        <v>0.006284194663845999</v>
      </c>
    </row>
  </sheetData>
  <headerFooter/>
</worksheet>
</file>

<file path=EPPlusLicense.txt>This workbook was created with the EPPlus library, licensed to PetroleumOffice under the Polyform Noncommercial license, see https://polyformproject.org/licenses/noncommercial/1.0.0
For more information about EPPlus, see https://epplussoftware.com/

</file>

<file path=docProps/app.xml><?xml version="1.0" encoding="utf-8"?>
<Properties xmlns:vt="http://schemas.openxmlformats.org/officeDocument/2006/docPropsVTypes" xmlns="http://schemas.openxmlformats.org/officeDocument/2006/extended-properties">
  <Company>https://petroleumoffice.com</Company>
  <Application>EPPlus</Application>
  <AppVersion>8.4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Binary Interaction Parameters</dc:title>
  <dc:subject>Estimates binary interaction parameters using available correlations:</dc:subject>
  <cp:category>Equation of State</cp:category>
  <cp:keywords>EPPlus noncommercial use</cp:keywords>
  <dc:creator>PetroleumOffice</dc:creator>
  <dc:description>This workbook has been created with EPPlus licensed to PetroleumOffice under The Polyform Noncommercial License: See https://polyformproject.org/licenses/noncommercial/1.0.0</dc:description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