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text/plain" PartName="/EPPlusLicense.txt"/>
  <Override ContentType="application/vnd.openxmlformats-officedocument.spreadsheetml.sheetMetadata+xml" PartName="/xl/metadata.xml"/>
  <Override ContentType="application/vnd.ms-excel.rdrichvaluetypes+xml" PartName="/xl/richData/rdRichValueTypes.xml"/>
  <Override ContentType="application/vnd.ms-excel.rdrichvaluestructure+xml" PartName="/xl/richData/rdrichvaluestructure.xml"/>
  <Override ContentType="application/vnd.ms-excel.rdrichvalue+xml" PartName="/xl/richData/rdrichvalue.xml"/>
  <Override ContentType="application/vnd.ms-excel.rdarray+xml" PartName="/xl/richData/rdarray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bout" sheetId="1" r:id="rId1"/>
    <sheet name="Blueprint" sheetId="2" r:id="rId3"/>
  </sheets>
  <calcPr fullCalcOnLoad="1" fullPrecision="1"/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<sst xmlns="http://schemas.openxmlformats.org/spreadsheetml/2006/main" count="36" uniqueCount="36">
  <si>
    <t>Id</t>
  </si>
  <si>
    <t>po.eos.fluid.model.setup</t>
  </si>
  <si>
    <t>Name</t>
  </si>
  <si>
    <t>Fluid Model Setup</t>
  </si>
  <si>
    <t>Description</t>
  </si>
  <si>
    <r>
      <rPr>
        <rFont val="Aptos Narrow"/>
        <sz val="11"/>
      </rPr>
      <t>Build a fluid property table combining database components, SCN (Single Carbon Number) pseudo-components, and mixture molecular weight. This is the foundational step for all EoS calculations.</t>
    </r>
    <r>
      <rPr>
        <rFont val="Aptos Narrow"/>
        <sz val="11"/>
      </rPr>
      <t xml:space="preserve">_x000A_</t>
    </r>
    <r>
      <rPr>
        <rFont val="Aptos Narrow"/>
        <sz val="11"/>
      </rPr>
      <t>The property table (columns B:E) is referenced by all downstream calculations (Flash, BubbleP, Z-factor, etc.).</t>
    </r>
    <r>
      <rPr>
        <rFont val="Aptos Narrow"/>
        <sz val="11"/>
      </rPr>
      <t xml:space="preserve">_x000A_</t>
    </r>
    <r>
      <rPr>
        <rFont val="Aptos Narrow"/>
        <b/>
        <sz val="11"/>
      </rPr>
      <t>Workflow:</t>
    </r>
    <r>
      <rPr>
        <rFont val="Aptos Narrow"/>
        <sz val="11"/>
      </rPr>
      <t xml:space="preserve">_x000A_</t>
    </r>
    <r>
      <rPr>
        <rFont val="Aptos Narrow"/>
        <sz val="11"/>
      </rPr>
      <t xml:space="preserve">1. </t>
    </r>
    <r>
      <rPr>
        <rFont val="Aptos Narrow"/>
        <sz val="11"/>
      </rPr>
      <t xml:space="preserve">Use </t>
    </r>
    <r>
      <rPr>
        <rFont val="Aptos Narrow"/>
        <sz val="11"/>
      </rPr>
      <t>Component.Props</t>
    </r>
    <r>
      <rPr>
        <rFont val="Aptos Narrow"/>
        <sz val="11"/>
      </rPr>
      <t xml:space="preserve"> to look up database components (returns Tc, Pc, omega, Mw as a row)</t>
    </r>
    <r>
      <rPr>
        <rFont val="Aptos Narrow"/>
        <sz val="11"/>
      </rPr>
      <t xml:space="preserve">_x000A_</t>
    </r>
    <r>
      <rPr>
        <rFont val="Aptos Narrow"/>
        <sz val="11"/>
      </rPr>
      <t xml:space="preserve">2. </t>
    </r>
    <r>
      <rPr>
        <rFont val="Aptos Narrow"/>
        <sz val="11"/>
      </rPr>
      <t xml:space="preserve">Use </t>
    </r>
    <r>
      <rPr>
        <rFont val="Aptos Narrow"/>
        <sz val="11"/>
      </rPr>
      <t>SCN.Props</t>
    </r>
    <r>
      <rPr>
        <rFont val="Aptos Narrow"/>
        <sz val="11"/>
      </rPr>
      <t xml:space="preserve"> for C7+ pseudo-components from the Katz-Firoozabadi table</t>
    </r>
    <r>
      <rPr>
        <rFont val="Aptos Narrow"/>
        <sz val="11"/>
      </rPr>
      <t xml:space="preserve">_x000A_</t>
    </r>
    <r>
      <rPr>
        <rFont val="Aptos Narrow"/>
        <sz val="11"/>
      </rPr>
      <t xml:space="preserve">3. </t>
    </r>
    <r>
      <rPr>
        <rFont val="Aptos Narrow"/>
        <sz val="11"/>
      </rPr>
      <t>Enter mole fractions in column F</t>
    </r>
    <r>
      <rPr>
        <rFont val="Aptos Narrow"/>
        <sz val="11"/>
      </rPr>
      <t xml:space="preserve">_x000A_</t>
    </r>
    <r>
      <rPr>
        <rFont val="Aptos Narrow"/>
        <sz val="11"/>
      </rPr>
      <t xml:space="preserve">4. </t>
    </r>
    <r>
      <rPr>
        <rFont val="Aptos Narrow"/>
        <sz val="11"/>
      </rPr>
      <t>Calculate mixture molecular weight</t>
    </r>
  </si>
  <si>
    <t>Category</t>
  </si>
  <si>
    <t>Equation of State</t>
  </si>
  <si>
    <t>Type</t>
  </si>
  <si>
    <t>worksheet</t>
  </si>
  <si>
    <t>Tags</t>
  </si>
  <si>
    <t>EoS, components, properties, scn, fluid-model, setup</t>
  </si>
  <si>
    <t>Website</t>
  </si>
  <si>
    <t>petroleumoffice.com</t>
  </si>
  <si>
    <t>Academic Program</t>
  </si>
  <si>
    <t>petroleumoffice.com/academics</t>
  </si>
  <si>
    <t>Property Table</t>
  </si>
  <si>
    <t>Component</t>
  </si>
  <si>
    <t>Tc (K)</t>
  </si>
  <si>
    <t>Pc (Pa)</t>
  </si>
  <si>
    <t>omega</t>
  </si>
  <si>
    <t>Mw (kg/mol)</t>
  </si>
  <si>
    <t>zi</t>
  </si>
  <si>
    <t>nitrogen</t>
  </si>
  <si>
    <t>CO2</t>
  </si>
  <si>
    <t>methane</t>
  </si>
  <si>
    <t>ethane</t>
  </si>
  <si>
    <t>propane</t>
  </si>
  <si>
    <t>n-butane</t>
  </si>
  <si>
    <t>n-pentane</t>
  </si>
  <si>
    <t>n-hexane</t>
  </si>
  <si>
    <t>C7 (SCN)</t>
  </si>
  <si>
    <t>Mixture Properties</t>
  </si>
  <si>
    <t>Sum zi</t>
  </si>
  <si>
    <t>Mixture Mw</t>
  </si>
  <si>
    <t>kg/mol</t>
  </si>
</sst>
</file>

<file path=xl/styles.xml><?xml version="1.0" encoding="utf-8"?>
<styleSheet xmlns="http://schemas.openxmlformats.org/spreadsheetml/2006/main">
  <numFmts count="0"/>
  <fonts count="3">
    <font>
      <sz val="11"/>
      <name val="Aptos Narrow"/>
    </font>
    <font>
      <u/>
      <sz val="11"/>
      <color rgb="FF0000FF"/>
      <name val="Aptos Narrow"/>
    </font>
    <font>
      <b/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4">
    <xf numFmtId="0" fontId="0" xfId="0"/>
    <xf numFmtId="0" fontId="2" applyFont="1" applyAlignment="1">
      <alignment horizontal="right" vertical="top"/>
    </xf>
    <xf numFmtId="0" fontId="0" xfId="0" applyAlignment="1">
      <alignment wrapText="1"/>
    </xf>
    <xf numFmtId="0" fontId="1" applyFont="1" applyAlignment="1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eetMetadata" Target="/xl/metadata.xml"/><Relationship Id="rId5" Type="http://schemas.microsoft.com/office/2017/06/relationships/rdRichValueTypes" Target="/xl/richData/rdRichValueTypes.xml"/><Relationship Id="rId6" Type="http://schemas.microsoft.com/office/2017/06/relationships/rdRichValueStructure" Target="/xl/richData/rdrichvaluestructure.xml"/><Relationship Id="rId7" Type="http://schemas.microsoft.com/office/2017/06/relationships/rdRichValue" Target="/xl/richData/rdrichvalue.xml"/><Relationship Id="rId8" Type="http://schemas.microsoft.com/office/2017/06/relationships/rdArray" Target="/xl/richData/rdarray.xml"/><Relationship Id="rId9" Type="http://schemas.openxmlformats.org/officeDocument/2006/relationships/sharedStrings" Target="sharedString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/>
</rvTypesInfo>
</file>

<file path=xl/richData/rdarray.xml><?xml version="1.0" encoding="utf-8"?>
<arrayData xmlns="http://schemas.microsoft.com/office/spreadsheetml/2017/richdata2" count="0"/>
</file>

<file path=xl/richData/rdrichvalue.xml><?xml version="1.0" encoding="utf-8"?>
<rvData xmlns="http://schemas.microsoft.com/office/spreadsheetml/2017/richdata" count="0"/>
</file>

<file path=xl/richData/rdrichvaluestructure.xml><?xml version="1.0" encoding="utf-8"?>
<rvStructures xmlns="http://schemas.microsoft.com/office/spreadsheetml/2017/richdata" count="0"/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petroleumoffice.com/blueprint/po.eos.fluid.model.setup" TargetMode="External"/><Relationship Id="rId2" Type="http://schemas.openxmlformats.org/officeDocument/2006/relationships/hyperlink" Target="https://petroleumoffice.com" TargetMode="External"/><Relationship Id="rId3" Type="http://schemas.openxmlformats.org/officeDocument/2006/relationships/hyperlink" Target="https://petroleumoffice.com/academics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B9"/>
  <sheetViews>
    <sheetView workbookViewId="0" tabSelected="1"/>
  </sheetViews>
  <sheetFormatPr defaultRowHeight="15"/>
  <cols>
    <col min="1" max="1" width="19.151641845703125" customWidth="1"/>
    <col min="2" max="2" width="80" customWidth="1" style="2"/>
  </cols>
  <sheetData>
    <row r="1">
      <c r="A1" s="1" t="s">
        <v>0</v>
      </c>
      <c r="B1" s="3" t="s">
        <v>1</v>
      </c>
    </row>
    <row r="2">
      <c r="A2" s="1" t="s">
        <v>2</v>
      </c>
      <c r="B2" s="2" t="s">
        <v>3</v>
      </c>
    </row>
    <row r="3">
      <c r="A3" s="1" t="s">
        <v>4</v>
      </c>
      <c r="B3" s="2" t="s">
        <v>5</v>
      </c>
    </row>
    <row r="4">
      <c r="A4" s="1" t="s">
        <v>6</v>
      </c>
      <c r="B4" s="2" t="s">
        <v>7</v>
      </c>
    </row>
    <row r="5">
      <c r="A5" s="1" t="s">
        <v>8</v>
      </c>
      <c r="B5" s="2" t="s">
        <v>9</v>
      </c>
    </row>
    <row r="6">
      <c r="A6" s="1" t="s">
        <v>10</v>
      </c>
      <c r="B6" s="2" t="s">
        <v>11</v>
      </c>
    </row>
    <row r="7">
      <c r="A7" s="1"/>
    </row>
    <row r="8">
      <c r="A8" s="1" t="s">
        <v>12</v>
      </c>
      <c r="B8" s="3" t="s">
        <v>13</v>
      </c>
    </row>
    <row r="9">
      <c r="A9" s="1" t="s">
        <v>14</v>
      </c>
      <c r="B9" s="3" t="s">
        <v>15</v>
      </c>
    </row>
  </sheetData>
  <hyperlinks>
    <hyperlink ref="B1" r:id="rId1"/>
    <hyperlink ref="B8" r:id="rId2"/>
    <hyperlink ref="B9" r:id="rId3"/>
  </hyperlinks>
  <headerFooter/>
</worksheet>
</file>

<file path=xl/worksheets/sheet2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F17"/>
  <sheetViews>
    <sheetView workbookViewId="0"/>
  </sheetViews>
  <sheetFormatPr defaultRowHeight="15"/>
  <sheetData>
    <row r="1">
      <c r="A1" s="0" t="s">
        <v>3</v>
      </c>
    </row>
    <row r="2">
      <c r="A2" s="0" t="s">
        <v>16</v>
      </c>
    </row>
    <row r="4">
      <c r="A4" s="0" t="s">
        <v>17</v>
      </c>
      <c r="B4" s="0" t="s">
        <v>18</v>
      </c>
      <c r="C4" s="0" t="s">
        <v>19</v>
      </c>
      <c r="D4" s="0" t="s">
        <v>20</v>
      </c>
      <c r="E4" s="0" t="s">
        <v>21</v>
      </c>
      <c r="F4" s="0" t="s">
        <v>22</v>
      </c>
    </row>
    <row r="5">
      <c r="A5" s="0" t="s">
        <v>23</v>
      </c>
      <c r="B5" s="0" cm="1">
        <f ref="B5:E5" t="array">PO.EoS.Component.Props("nitrogen")</f>
        <v>126.2</v>
      </c>
      <c r="C5" s="0">
        <v>3400000</v>
      </c>
      <c r="D5" s="0">
        <v>0.037</v>
      </c>
      <c r="E5" s="0">
        <v>0.02801</v>
      </c>
      <c r="F5" s="0">
        <v>0.02</v>
      </c>
    </row>
    <row r="6">
      <c r="A6" s="0" t="s">
        <v>24</v>
      </c>
      <c r="B6" s="0" cm="1">
        <f ref="B6:E6" t="array">PO.EoS.Component.Props("CO2")</f>
        <v>304.21</v>
      </c>
      <c r="C6" s="0">
        <v>7383000</v>
      </c>
      <c r="D6" s="0">
        <v>0.224</v>
      </c>
      <c r="E6" s="0">
        <v>0.04401</v>
      </c>
      <c r="F6" s="0">
        <v>0.01</v>
      </c>
    </row>
    <row r="7">
      <c r="A7" s="0" t="s">
        <v>25</v>
      </c>
      <c r="B7" s="0" cm="1">
        <f ref="B7:E7" t="array">PO.EoS.Component.Props("methane")</f>
        <v>190.56</v>
      </c>
      <c r="C7" s="0">
        <v>4599000</v>
      </c>
      <c r="D7" s="0">
        <v>0.011</v>
      </c>
      <c r="E7" s="0">
        <v>0.01604</v>
      </c>
      <c r="F7" s="0">
        <v>0.6</v>
      </c>
    </row>
    <row r="8">
      <c r="A8" s="0" t="s">
        <v>26</v>
      </c>
      <c r="B8" s="0" cm="1">
        <f ref="B8:E8" t="array">PO.EoS.Component.Props("ethane")</f>
        <v>305.32</v>
      </c>
      <c r="C8" s="0">
        <v>4872000</v>
      </c>
      <c r="D8" s="0">
        <v>0.099</v>
      </c>
      <c r="E8" s="0">
        <v>0.03007</v>
      </c>
      <c r="F8" s="0">
        <v>0.08</v>
      </c>
    </row>
    <row r="9">
      <c r="A9" s="0" t="s">
        <v>27</v>
      </c>
      <c r="B9" s="0" cm="1">
        <f ref="B9:E9" t="array">PO.EoS.Component.Props("propane")</f>
        <v>369.83</v>
      </c>
      <c r="C9" s="0">
        <v>4248000</v>
      </c>
      <c r="D9" s="0">
        <v>0.152</v>
      </c>
      <c r="E9" s="0">
        <v>0.0441</v>
      </c>
      <c r="F9" s="0">
        <v>0.05</v>
      </c>
    </row>
    <row r="10">
      <c r="A10" s="0" t="s">
        <v>28</v>
      </c>
      <c r="B10" s="0" cm="1">
        <f ref="B10:E10" t="array">PO.EoS.Component.Props("n-butane")</f>
        <v>425.12</v>
      </c>
      <c r="C10" s="0">
        <v>3796000</v>
      </c>
      <c r="D10" s="0">
        <v>0.2</v>
      </c>
      <c r="E10" s="0">
        <v>0.05812</v>
      </c>
      <c r="F10" s="0">
        <v>0.04</v>
      </c>
    </row>
    <row r="11">
      <c r="A11" s="0" t="s">
        <v>29</v>
      </c>
      <c r="B11" s="0" cm="1">
        <f ref="B11:E11" t="array">PO.EoS.Component.Props("n-pentane")</f>
        <v>469.7</v>
      </c>
      <c r="C11" s="0">
        <v>3370000</v>
      </c>
      <c r="D11" s="0">
        <v>0.252</v>
      </c>
      <c r="E11" s="0">
        <v>0.07215</v>
      </c>
      <c r="F11" s="0">
        <v>0.03</v>
      </c>
    </row>
    <row r="12">
      <c r="A12" s="0" t="s">
        <v>30</v>
      </c>
      <c r="B12" s="0" cm="1">
        <f ref="B12:E12" t="array">PO.EoS.Component.Props("n-hexane")</f>
        <v>507.6</v>
      </c>
      <c r="C12" s="0">
        <v>3025000</v>
      </c>
      <c r="D12" s="0">
        <v>0.301</v>
      </c>
      <c r="E12" s="0">
        <v>0.08618</v>
      </c>
      <c r="F12" s="0">
        <v>0.02</v>
      </c>
    </row>
    <row r="13">
      <c r="A13" s="0" t="s">
        <v>31</v>
      </c>
      <c r="B13" s="0" cm="1">
        <f ref="B13:E13" t="array">PO.EoS.SCN.Props(7)</f>
        <v>547.5555555555555</v>
      </c>
      <c r="C13" s="0">
        <v>3124014.3967</v>
      </c>
      <c r="D13" s="0">
        <v>0.28</v>
      </c>
      <c r="E13" s="0">
        <v>0.096</v>
      </c>
      <c r="F13" s="0">
        <v>0.15</v>
      </c>
    </row>
    <row r="15">
      <c r="A15" s="0" t="s">
        <v>32</v>
      </c>
    </row>
    <row r="16">
      <c r="A16" s="0" t="s">
        <v>33</v>
      </c>
      <c r="B16" s="0">
        <f>SUM(F5:F13)</f>
        <v>1</v>
      </c>
    </row>
    <row r="17">
      <c r="A17" s="0" t="s">
        <v>34</v>
      </c>
      <c r="B17" s="0">
        <f>PO.EoS.Mixture.Mw(F5:F13,B5:E13)</f>
        <v>0.0358478</v>
      </c>
      <c r="C17" s="0" t="s">
        <v>35</v>
      </c>
    </row>
  </sheetData>
  <headerFooter/>
</worksheet>
</file>

<file path=EPPlusLicense.txt>This workbook was created with the EPPlus library, licensed to PetroleumOffice under the Polyform Noncommercial license, see https://polyformproject.org/licenses/noncommercial/1.0.0
For more information about EPPlus, see https://epplussoftware.com/

</file>

<file path=docProps/app.xml><?xml version="1.0" encoding="utf-8"?>
<Properties xmlns:vt="http://schemas.openxmlformats.org/officeDocument/2006/docPropsVTypes" xmlns="http://schemas.openxmlformats.org/officeDocument/2006/extended-properties">
  <Company>https://petroleumoffice.com</Company>
  <Application>EPPlus</Application>
  <AppVersion>8.4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Fluid Model Setup</dc:title>
  <dc:subject>Build a fluid property table combining database components, SCN (Single Carbon Number) pseudo-components, and mixture molecular weight. This is the foundational step for all EoS calculations.</dc:subject>
  <cp:category>Equation of State</cp:category>
  <cp:keywords>EPPlus noncommercial use</cp:keywords>
  <dc:creator>PetroleumOffice</dc:creator>
  <dc:description>This workbook has been created with EPPlus licensed to PetroleumOffice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